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95" windowHeight="15795" activeTab="0"/>
  </bookViews>
  <sheets>
    <sheet name="wartość szacunkowa" sheetId="1" r:id="rId1"/>
  </sheets>
  <definedNames>
    <definedName name="_xlnm._FilterDatabase" localSheetId="0" hidden="1">'wartość szacunkowa'!$A$1:$P$1</definedName>
    <definedName name="_xlnm.Print_Area" localSheetId="0">'wartość szacunkowa'!$A$1:$P$96</definedName>
  </definedNames>
  <calcPr fullCalcOnLoad="1"/>
</workbook>
</file>

<file path=xl/sharedStrings.xml><?xml version="1.0" encoding="utf-8"?>
<sst xmlns="http://schemas.openxmlformats.org/spreadsheetml/2006/main" count="471" uniqueCount="211">
  <si>
    <t>Lp.</t>
  </si>
  <si>
    <t>Część</t>
  </si>
  <si>
    <t>Stawka VAT</t>
  </si>
  <si>
    <t>Wartość netto</t>
  </si>
  <si>
    <t>Wartość brutto</t>
  </si>
  <si>
    <t>Cena jednostkowa brutto</t>
  </si>
  <si>
    <t>Nazwa urządzenia</t>
  </si>
  <si>
    <t>USG</t>
  </si>
  <si>
    <t xml:space="preserve">Lancetron </t>
  </si>
  <si>
    <t>KOLPOSKOP</t>
  </si>
  <si>
    <t>Laparoskop</t>
  </si>
  <si>
    <t xml:space="preserve">Pompa </t>
  </si>
  <si>
    <t>Źródło światła</t>
  </si>
  <si>
    <t>Kamera</t>
  </si>
  <si>
    <t xml:space="preserve">Diatermia chirurgiczna </t>
  </si>
  <si>
    <t>Defibrylator</t>
  </si>
  <si>
    <t xml:space="preserve">Respirator+ kompresor </t>
  </si>
  <si>
    <t>Respirator</t>
  </si>
  <si>
    <t xml:space="preserve">Aparat RTG </t>
  </si>
  <si>
    <t>USG por. kardio</t>
  </si>
  <si>
    <t>Automatyczny wstrzykiwacz kontrastu</t>
  </si>
  <si>
    <t xml:space="preserve"> Minitor Defibrylator</t>
  </si>
  <si>
    <t>KAPNOGRAF</t>
  </si>
  <si>
    <t>Przenośny kapnograf</t>
  </si>
  <si>
    <t>System do kompresyjnego uciskania klatki piersiowej</t>
  </si>
  <si>
    <t>Nazwa części</t>
  </si>
  <si>
    <t xml:space="preserve">Typ </t>
  </si>
  <si>
    <t xml:space="preserve">4008S CLASSIC </t>
  </si>
  <si>
    <t>4008B</t>
  </si>
  <si>
    <t>AK96</t>
  </si>
  <si>
    <t>AK95S</t>
  </si>
  <si>
    <t>4008SV10</t>
  </si>
  <si>
    <t>4008S</t>
  </si>
  <si>
    <t>CARDIO SERW</t>
  </si>
  <si>
    <t>Sonoline SI 250</t>
  </si>
  <si>
    <t>CARDIO AID MC+</t>
  </si>
  <si>
    <t>CARDIO SERV</t>
  </si>
  <si>
    <t>GTF 400</t>
  </si>
  <si>
    <t>AC-4000</t>
  </si>
  <si>
    <t>Hystero Fluid2</t>
  </si>
  <si>
    <t>250 Light Source</t>
  </si>
  <si>
    <t>594 Medical Video Camera</t>
  </si>
  <si>
    <t>PVSSO</t>
  </si>
  <si>
    <t>ES400</t>
  </si>
  <si>
    <t>Marquette</t>
  </si>
  <si>
    <t>E360 C230</t>
  </si>
  <si>
    <t>Ziehm Vision</t>
  </si>
  <si>
    <t>POLYRAD PREMIUM CS</t>
  </si>
  <si>
    <t>HD15</t>
  </si>
  <si>
    <t>CT EX pres 4 D</t>
  </si>
  <si>
    <t>Logiq F6 R2</t>
  </si>
  <si>
    <t>Lifepak 10</t>
  </si>
  <si>
    <t>BENE HEART D3</t>
  </si>
  <si>
    <t>Lifepak 15</t>
  </si>
  <si>
    <t>ZOLL M</t>
  </si>
  <si>
    <t>NPB701</t>
  </si>
  <si>
    <t>NPB 701</t>
  </si>
  <si>
    <t>PARAPAC 2D</t>
  </si>
  <si>
    <t>PARAPAC 200D</t>
  </si>
  <si>
    <t>LUCAS 2</t>
  </si>
  <si>
    <t>Multifiltrate</t>
  </si>
  <si>
    <t>Digital Diagnost VM</t>
  </si>
  <si>
    <t>TXL-PLUS4-APR</t>
  </si>
  <si>
    <t>Numer seryjny</t>
  </si>
  <si>
    <t>6SXANG54</t>
  </si>
  <si>
    <t>6SXANG55</t>
  </si>
  <si>
    <t>1V5AS270</t>
  </si>
  <si>
    <t>1V5AS273</t>
  </si>
  <si>
    <t>1V5AS275</t>
  </si>
  <si>
    <t>4SXABD91</t>
  </si>
  <si>
    <t>7SXAVH51</t>
  </si>
  <si>
    <t>7SXAVH52</t>
  </si>
  <si>
    <t>TE65912</t>
  </si>
  <si>
    <t>97/0061</t>
  </si>
  <si>
    <t>17044353P</t>
  </si>
  <si>
    <t>0703CE369</t>
  </si>
  <si>
    <t>93050344DD</t>
  </si>
  <si>
    <t>N07361011598 A2522-08-07</t>
  </si>
  <si>
    <t>US71320014</t>
  </si>
  <si>
    <t>R0013156-0115</t>
  </si>
  <si>
    <t>6001054WX0</t>
  </si>
  <si>
    <t>804200-32</t>
  </si>
  <si>
    <t>EL-25003139</t>
  </si>
  <si>
    <t>T03K52850</t>
  </si>
  <si>
    <t>01/01/091</t>
  </si>
  <si>
    <t>6MUGA326</t>
  </si>
  <si>
    <t>PKL-12284</t>
  </si>
  <si>
    <t>Gwarancja</t>
  </si>
  <si>
    <t>Częstotliwość przeglądów</t>
  </si>
  <si>
    <t>nie</t>
  </si>
  <si>
    <t>co roku</t>
  </si>
  <si>
    <t xml:space="preserve">co dwa lata </t>
  </si>
  <si>
    <t>łącznie ilość przeglądów</t>
  </si>
  <si>
    <t>kwota netto</t>
  </si>
  <si>
    <t>Automatyczny wstrzykiwacz</t>
  </si>
  <si>
    <t>Diatermia</t>
  </si>
  <si>
    <t>Kapnograf</t>
  </si>
  <si>
    <t>Producent</t>
  </si>
  <si>
    <t>Gambro</t>
  </si>
  <si>
    <t>Fresenius</t>
  </si>
  <si>
    <t>emed</t>
  </si>
  <si>
    <t>Stryker</t>
  </si>
  <si>
    <t>MINDRAY</t>
  </si>
  <si>
    <t>HELLIGE</t>
  </si>
  <si>
    <t>S&amp;W</t>
  </si>
  <si>
    <t>SEDECAL Radiologia</t>
  </si>
  <si>
    <t>BRACCO</t>
  </si>
  <si>
    <t>Ziehm</t>
  </si>
  <si>
    <t>Philips</t>
  </si>
  <si>
    <t>Radiologia S.A.,Micro Saft,G-Com</t>
  </si>
  <si>
    <t>Aesculap</t>
  </si>
  <si>
    <t>Lancetron</t>
  </si>
  <si>
    <t>Siemens</t>
  </si>
  <si>
    <t>GE Medical Systems</t>
  </si>
  <si>
    <t>Kolposkop</t>
  </si>
  <si>
    <t>Newport</t>
  </si>
  <si>
    <t>Benett</t>
  </si>
  <si>
    <t>Pneupac</t>
  </si>
  <si>
    <t>ZOLL MEDICAL</t>
  </si>
  <si>
    <t>SUMA 1</t>
  </si>
  <si>
    <t>Wartość VAT</t>
  </si>
  <si>
    <t>SUMA 2</t>
  </si>
  <si>
    <t>SUMA 3</t>
  </si>
  <si>
    <t>SUMA 4</t>
  </si>
  <si>
    <t>SUMA 5</t>
  </si>
  <si>
    <t>SUMA 6</t>
  </si>
  <si>
    <t>SUMA 7</t>
  </si>
  <si>
    <t>SUMA 8</t>
  </si>
  <si>
    <t>SUMA 9</t>
  </si>
  <si>
    <t>SUMA 10</t>
  </si>
  <si>
    <t>SUMA 11</t>
  </si>
  <si>
    <t>SUMA 14</t>
  </si>
  <si>
    <t>SUMA 12</t>
  </si>
  <si>
    <t>SUMA 13</t>
  </si>
  <si>
    <t>SUMA 15</t>
  </si>
  <si>
    <t>SUMA 16</t>
  </si>
  <si>
    <t>SUMA 17</t>
  </si>
  <si>
    <t>SUMA 18</t>
  </si>
  <si>
    <t>SUMA 19</t>
  </si>
  <si>
    <t>SUMA 20</t>
  </si>
  <si>
    <t>SUMA 21</t>
  </si>
  <si>
    <t>SUMA 22</t>
  </si>
  <si>
    <t>SUMA 23</t>
  </si>
  <si>
    <t>SUMA 24</t>
  </si>
  <si>
    <t>SUMA 25</t>
  </si>
  <si>
    <t>SUMA 26</t>
  </si>
  <si>
    <t>SUMA 27</t>
  </si>
  <si>
    <t xml:space="preserve">Videogastroskop </t>
  </si>
  <si>
    <t>Videokolonoskop</t>
  </si>
  <si>
    <t>PENTAX</t>
  </si>
  <si>
    <t>EG 290 KP</t>
  </si>
  <si>
    <t>EC 380 FK2P</t>
  </si>
  <si>
    <t>H127385</t>
  </si>
  <si>
    <t>G125891</t>
  </si>
  <si>
    <t>H122922</t>
  </si>
  <si>
    <t>H122945</t>
  </si>
  <si>
    <t>SUMA 28</t>
  </si>
  <si>
    <t>ES350</t>
  </si>
  <si>
    <t>SUMA 29</t>
  </si>
  <si>
    <t>Automatyczna myjnia endoskopowa</t>
  </si>
  <si>
    <t>Myjka endoskopowa AORT</t>
  </si>
  <si>
    <t>VISCO</t>
  </si>
  <si>
    <t>AORT</t>
  </si>
  <si>
    <t>MERIT 9000</t>
  </si>
  <si>
    <t>Endocleaner</t>
  </si>
  <si>
    <t>MTD 0707133</t>
  </si>
  <si>
    <t>2017-312</t>
  </si>
  <si>
    <t>SUMA 30</t>
  </si>
  <si>
    <t>Mikroskop</t>
  </si>
  <si>
    <t>P20</t>
  </si>
  <si>
    <t>BIOLAR</t>
  </si>
  <si>
    <t>STUDAR LAB</t>
  </si>
  <si>
    <t>Stacja uzdatniania wody</t>
  </si>
  <si>
    <t>SUMA 32</t>
  </si>
  <si>
    <t>SUMA 33</t>
  </si>
  <si>
    <t>Wirówka</t>
  </si>
  <si>
    <t xml:space="preserve">MPW </t>
  </si>
  <si>
    <t>223E</t>
  </si>
  <si>
    <t>10223E103606</t>
  </si>
  <si>
    <t>Urządzenie do rozmrażania osocza</t>
  </si>
  <si>
    <t>Sahara III</t>
  </si>
  <si>
    <t>SARST</t>
  </si>
  <si>
    <t>SUMA 34</t>
  </si>
  <si>
    <t>CWP60 WRO 62</t>
  </si>
  <si>
    <t>GAMBRO</t>
  </si>
  <si>
    <t>Aparat do hemodializy</t>
  </si>
  <si>
    <t>Aparat rentgenowski "A"</t>
  </si>
  <si>
    <t>Aparat rentgenowski "B"</t>
  </si>
  <si>
    <t>Aparat rentgenowski "C"</t>
  </si>
  <si>
    <t>Aparat rentgenowski "D"</t>
  </si>
  <si>
    <t>Aparaty do hemodializy  "A"</t>
  </si>
  <si>
    <t>Aparaty do hemodializy  "B"</t>
  </si>
  <si>
    <t>Aparat USG "A"</t>
  </si>
  <si>
    <t>Aparaty USG "B"</t>
  </si>
  <si>
    <t>Aparaty USG "C"</t>
  </si>
  <si>
    <t>Defibrylator "A"</t>
  </si>
  <si>
    <t>Defibrylator "B"</t>
  </si>
  <si>
    <t>Defibrylator "C"</t>
  </si>
  <si>
    <t>Defibrylator "D"</t>
  </si>
  <si>
    <t>Defibrylatory "E"</t>
  </si>
  <si>
    <t>Myjnie</t>
  </si>
  <si>
    <t>Respirator "A"</t>
  </si>
  <si>
    <t>Respirator "B"</t>
  </si>
  <si>
    <t>Respirator "C"</t>
  </si>
  <si>
    <t>Laparoskop "A"</t>
  </si>
  <si>
    <t>Laparoskop "B"</t>
  </si>
  <si>
    <t>Laparoskop "C"</t>
  </si>
  <si>
    <t>Laparoskop "D"</t>
  </si>
  <si>
    <t>Laparoskop "E"</t>
  </si>
  <si>
    <t>SUMA 31</t>
  </si>
  <si>
    <t>Histeroskop-Laparoskop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</si>
</sst>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0%"/>
    <numFmt numFmtId="165" formatCode="&quot; &quot;#,##0.00&quot; zł &quot;;&quot;-&quot;#,##0.00&quot; zł &quot;;&quot; -&quot;#&quot; zł &quot;;@&quot; &quot;"/>
    <numFmt numFmtId="166" formatCode="[$-415]General"/>
    <numFmt numFmtId="167" formatCode="#,##0.00&quot; &quot;[$zł-415];[Red]&quot;-&quot;#,##0.00&quot; &quot;[$zł-415]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56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1F497D"/>
      <name val="Arial Narrow"/>
      <family val="2"/>
    </font>
    <font>
      <b/>
      <sz val="9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>
      <alignment/>
      <protection/>
    </xf>
    <xf numFmtId="166" fontId="35" fillId="0" borderId="0">
      <alignment/>
      <protection/>
    </xf>
    <xf numFmtId="164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36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67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0" fillId="0" borderId="0">
      <alignment/>
      <protection/>
    </xf>
    <xf numFmtId="0" fontId="5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6" fontId="52" fillId="33" borderId="0" xfId="56" applyFont="1" applyFill="1" applyAlignment="1" applyProtection="1">
      <alignment horizontal="center" vertical="center" wrapText="1"/>
      <protection/>
    </xf>
    <xf numFmtId="164" fontId="53" fillId="0" borderId="10" xfId="46" applyFont="1" applyFill="1" applyBorder="1" applyAlignment="1" applyProtection="1">
      <alignment horizontal="center" vertical="center" wrapText="1"/>
      <protection locked="0"/>
    </xf>
    <xf numFmtId="165" fontId="53" fillId="0" borderId="10" xfId="68" applyFont="1" applyFill="1" applyBorder="1" applyAlignment="1" applyProtection="1">
      <alignment vertical="center" wrapText="1"/>
      <protection locked="0"/>
    </xf>
    <xf numFmtId="166" fontId="53" fillId="33" borderId="0" xfId="56" applyFont="1" applyFill="1" applyAlignment="1" applyProtection="1">
      <alignment vertical="center" wrapText="1"/>
      <protection/>
    </xf>
    <xf numFmtId="166" fontId="54" fillId="33" borderId="0" xfId="56" applyFont="1" applyFill="1" applyAlignment="1" applyProtection="1">
      <alignment vertical="center" wrapText="1"/>
      <protection/>
    </xf>
    <xf numFmtId="166" fontId="52" fillId="33" borderId="0" xfId="56" applyFont="1" applyFill="1" applyAlignment="1" applyProtection="1">
      <alignment vertical="center" wrapText="1"/>
      <protection/>
    </xf>
    <xf numFmtId="166" fontId="54" fillId="33" borderId="0" xfId="56" applyFont="1" applyFill="1" applyAlignment="1" applyProtection="1">
      <alignment horizontal="center" vertical="center" wrapText="1"/>
      <protection/>
    </xf>
    <xf numFmtId="165" fontId="54" fillId="33" borderId="0" xfId="68" applyFont="1" applyFill="1" applyBorder="1" applyAlignment="1" applyProtection="1">
      <alignment vertical="center" wrapText="1"/>
      <protection/>
    </xf>
    <xf numFmtId="164" fontId="54" fillId="33" borderId="0" xfId="56" applyNumberFormat="1" applyFont="1" applyFill="1" applyAlignment="1" applyProtection="1">
      <alignment horizontal="center" vertical="center" wrapText="1"/>
      <protection/>
    </xf>
    <xf numFmtId="166" fontId="53" fillId="34" borderId="0" xfId="56" applyFont="1" applyFill="1" applyAlignment="1" applyProtection="1">
      <alignment vertical="center" wrapText="1"/>
      <protection/>
    </xf>
    <xf numFmtId="0" fontId="0" fillId="8" borderId="0" xfId="0" applyFill="1" applyAlignment="1">
      <alignment/>
    </xf>
    <xf numFmtId="166" fontId="53" fillId="8" borderId="0" xfId="56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166" fontId="53" fillId="0" borderId="0" xfId="56" applyFont="1" applyFill="1" applyAlignment="1" applyProtection="1">
      <alignment vertical="center" wrapText="1"/>
      <protection/>
    </xf>
    <xf numFmtId="166" fontId="52" fillId="35" borderId="0" xfId="56" applyFont="1" applyFill="1" applyAlignment="1" applyProtection="1">
      <alignment horizontal="center" vertical="center" wrapText="1"/>
      <protection/>
    </xf>
    <xf numFmtId="166" fontId="53" fillId="35" borderId="0" xfId="56" applyFont="1" applyFill="1" applyAlignment="1" applyProtection="1">
      <alignment vertical="center" wrapText="1"/>
      <protection/>
    </xf>
    <xf numFmtId="166" fontId="53" fillId="36" borderId="0" xfId="56" applyFont="1" applyFill="1" applyAlignment="1" applyProtection="1">
      <alignment vertical="center" wrapText="1"/>
      <protection/>
    </xf>
    <xf numFmtId="166" fontId="54" fillId="35" borderId="0" xfId="56" applyFont="1" applyFill="1" applyAlignment="1" applyProtection="1">
      <alignment vertical="center" wrapText="1"/>
      <protection/>
    </xf>
    <xf numFmtId="166" fontId="54" fillId="36" borderId="0" xfId="56" applyFont="1" applyFill="1" applyAlignment="1" applyProtection="1">
      <alignment vertical="center" wrapText="1"/>
      <protection/>
    </xf>
    <xf numFmtId="166" fontId="55" fillId="37" borderId="10" xfId="56" applyFont="1" applyFill="1" applyBorder="1" applyAlignment="1" applyProtection="1">
      <alignment horizontal="center" vertical="center" wrapText="1"/>
      <protection/>
    </xf>
    <xf numFmtId="166" fontId="53" fillId="37" borderId="10" xfId="56" applyFont="1" applyFill="1" applyBorder="1" applyAlignment="1" applyProtection="1">
      <alignment horizontal="center" vertical="center" wrapText="1"/>
      <protection/>
    </xf>
    <xf numFmtId="166" fontId="56" fillId="37" borderId="10" xfId="56" applyFont="1" applyFill="1" applyBorder="1" applyAlignment="1" applyProtection="1">
      <alignment horizontal="center" vertical="center" wrapText="1"/>
      <protection/>
    </xf>
    <xf numFmtId="165" fontId="53" fillId="37" borderId="10" xfId="68" applyFont="1" applyFill="1" applyBorder="1" applyAlignment="1" applyProtection="1">
      <alignment vertical="center" wrapText="1"/>
      <protection locked="0"/>
    </xf>
    <xf numFmtId="164" fontId="53" fillId="37" borderId="10" xfId="46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_BuiltIn_Percent 1" xfId="46"/>
    <cellStyle name="Heading" xfId="47"/>
    <cellStyle name="Heading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zoomScalePageLayoutView="0" workbookViewId="0" topLeftCell="A1">
      <selection activeCell="C77" sqref="C77"/>
    </sheetView>
  </sheetViews>
  <sheetFormatPr defaultColWidth="10.25390625" defaultRowHeight="50.25" customHeight="1"/>
  <cols>
    <col min="1" max="1" width="4.125" style="5" customWidth="1"/>
    <col min="2" max="2" width="7.625" style="6" customWidth="1"/>
    <col min="3" max="3" width="17.50390625" style="7" customWidth="1"/>
    <col min="4" max="4" width="19.625" style="7" customWidth="1"/>
    <col min="5" max="5" width="20.375" style="7" customWidth="1"/>
    <col min="6" max="6" width="16.875" style="7" customWidth="1"/>
    <col min="7" max="7" width="16.625" style="7" customWidth="1"/>
    <col min="8" max="8" width="8.375" style="7" customWidth="1"/>
    <col min="9" max="10" width="10.375" style="7" customWidth="1"/>
    <col min="11" max="11" width="8.50390625" style="9" customWidth="1"/>
    <col min="12" max="12" width="9.375" style="9" customWidth="1"/>
    <col min="13" max="13" width="9.25390625" style="9" customWidth="1"/>
    <col min="14" max="14" width="12.75390625" style="8" customWidth="1"/>
    <col min="15" max="15" width="12.375" style="8" customWidth="1"/>
    <col min="16" max="16" width="12.125" style="8" customWidth="1"/>
    <col min="17" max="16384" width="10.25390625" style="18" customWidth="1"/>
  </cols>
  <sheetData>
    <row r="1" spans="1:256" s="1" customFormat="1" ht="22.5" customHeight="1">
      <c r="A1" s="20" t="s">
        <v>0</v>
      </c>
      <c r="B1" s="20" t="s">
        <v>1</v>
      </c>
      <c r="C1" s="20" t="s">
        <v>25</v>
      </c>
      <c r="D1" s="20" t="s">
        <v>6</v>
      </c>
      <c r="E1" s="20" t="s">
        <v>97</v>
      </c>
      <c r="F1" s="20" t="s">
        <v>26</v>
      </c>
      <c r="G1" s="20" t="s">
        <v>63</v>
      </c>
      <c r="H1" s="20" t="s">
        <v>87</v>
      </c>
      <c r="I1" s="20" t="s">
        <v>88</v>
      </c>
      <c r="J1" s="20" t="s">
        <v>92</v>
      </c>
      <c r="K1" s="20" t="s">
        <v>93</v>
      </c>
      <c r="L1" s="20" t="s">
        <v>2</v>
      </c>
      <c r="M1" s="20" t="s">
        <v>5</v>
      </c>
      <c r="N1" s="20" t="s">
        <v>3</v>
      </c>
      <c r="O1" s="20" t="s">
        <v>120</v>
      </c>
      <c r="P1" s="20" t="s">
        <v>4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s="4" customFormat="1" ht="22.5" customHeight="1">
      <c r="A2" s="21">
        <v>1</v>
      </c>
      <c r="B2" s="22">
        <v>1</v>
      </c>
      <c r="C2" s="21" t="s">
        <v>186</v>
      </c>
      <c r="D2" s="21" t="s">
        <v>18</v>
      </c>
      <c r="E2" s="21" t="s">
        <v>107</v>
      </c>
      <c r="F2" s="21" t="s">
        <v>46</v>
      </c>
      <c r="G2" s="21">
        <v>9492</v>
      </c>
      <c r="H2" s="21" t="s">
        <v>89</v>
      </c>
      <c r="I2" s="21" t="s">
        <v>90</v>
      </c>
      <c r="J2" s="21">
        <v>2</v>
      </c>
      <c r="K2" s="3">
        <v>0</v>
      </c>
      <c r="L2" s="2"/>
      <c r="M2" s="3">
        <f>ROUND(K2*L2+K2,2)</f>
        <v>0</v>
      </c>
      <c r="N2" s="3">
        <f>ROUND(J2*K2,2)</f>
        <v>0</v>
      </c>
      <c r="O2" s="3">
        <f>ROUND(N2*L2,2)</f>
        <v>0</v>
      </c>
      <c r="P2" s="3">
        <f>ROUND(N2*L2+N2,2)</f>
        <v>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12" customFormat="1" ht="22.5" customHeight="1">
      <c r="A3" s="21"/>
      <c r="B3" s="22" t="s">
        <v>119</v>
      </c>
      <c r="C3" s="21"/>
      <c r="D3" s="21"/>
      <c r="E3" s="21"/>
      <c r="F3" s="21"/>
      <c r="G3" s="21"/>
      <c r="H3" s="21"/>
      <c r="I3" s="21"/>
      <c r="J3" s="21"/>
      <c r="K3" s="23"/>
      <c r="L3" s="24"/>
      <c r="M3" s="22" t="s">
        <v>119</v>
      </c>
      <c r="N3" s="3">
        <f>SUM(N2)</f>
        <v>0</v>
      </c>
      <c r="O3" s="3">
        <f>SUM(O2)</f>
        <v>0</v>
      </c>
      <c r="P3" s="3">
        <f>SUM(P2)</f>
        <v>0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4" customFormat="1" ht="22.5" customHeight="1">
      <c r="A4" s="21">
        <v>2</v>
      </c>
      <c r="B4" s="22">
        <v>2</v>
      </c>
      <c r="C4" s="21" t="s">
        <v>187</v>
      </c>
      <c r="D4" s="21" t="s">
        <v>18</v>
      </c>
      <c r="E4" s="21" t="s">
        <v>105</v>
      </c>
      <c r="F4" s="21" t="s">
        <v>47</v>
      </c>
      <c r="G4" s="21">
        <v>17401012</v>
      </c>
      <c r="H4" s="21" t="s">
        <v>89</v>
      </c>
      <c r="I4" s="21" t="s">
        <v>90</v>
      </c>
      <c r="J4" s="21">
        <v>2</v>
      </c>
      <c r="K4" s="3">
        <v>0</v>
      </c>
      <c r="L4" s="2"/>
      <c r="M4" s="3">
        <f>ROUND(K4*L4+K4,2)</f>
        <v>0</v>
      </c>
      <c r="N4" s="3">
        <f>ROUND(J4*K4,2)</f>
        <v>0</v>
      </c>
      <c r="O4" s="3">
        <f aca="true" t="shared" si="0" ref="O4:O76">ROUND(N4*L4,2)</f>
        <v>0</v>
      </c>
      <c r="P4" s="3">
        <f>ROUND(N4*L4+N4,2)</f>
        <v>0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2" customFormat="1" ht="22.5" customHeight="1">
      <c r="A5" s="21"/>
      <c r="B5" s="22" t="s">
        <v>121</v>
      </c>
      <c r="C5" s="21"/>
      <c r="D5" s="21"/>
      <c r="E5" s="21"/>
      <c r="F5" s="21"/>
      <c r="G5" s="21"/>
      <c r="H5" s="21"/>
      <c r="I5" s="21"/>
      <c r="J5" s="21"/>
      <c r="K5" s="23"/>
      <c r="L5" s="24"/>
      <c r="M5" s="22" t="s">
        <v>121</v>
      </c>
      <c r="N5" s="3">
        <f>SUM(N4)</f>
        <v>0</v>
      </c>
      <c r="O5" s="3">
        <f>SUM(O4)</f>
        <v>0</v>
      </c>
      <c r="P5" s="3">
        <f>SUM(P4)</f>
        <v>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4" customFormat="1" ht="22.5" customHeight="1">
      <c r="A6" s="21">
        <v>3</v>
      </c>
      <c r="B6" s="22">
        <v>3</v>
      </c>
      <c r="C6" s="21" t="s">
        <v>188</v>
      </c>
      <c r="D6" s="21" t="s">
        <v>18</v>
      </c>
      <c r="E6" s="21" t="s">
        <v>108</v>
      </c>
      <c r="F6" s="21" t="s">
        <v>61</v>
      </c>
      <c r="G6" s="21">
        <v>502338</v>
      </c>
      <c r="H6" s="21" t="s">
        <v>89</v>
      </c>
      <c r="I6" s="21" t="s">
        <v>90</v>
      </c>
      <c r="J6" s="21">
        <v>2</v>
      </c>
      <c r="K6" s="3">
        <v>0</v>
      </c>
      <c r="L6" s="2"/>
      <c r="M6" s="3">
        <f>ROUND(K6*L6+K6,2)</f>
        <v>0</v>
      </c>
      <c r="N6" s="3">
        <f>ROUND(J6*K6,2)</f>
        <v>0</v>
      </c>
      <c r="O6" s="3">
        <f t="shared" si="0"/>
        <v>0</v>
      </c>
      <c r="P6" s="3">
        <f>ROUND(N6*L6+N6,2)</f>
        <v>0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2" customFormat="1" ht="22.5" customHeight="1">
      <c r="A7" s="21"/>
      <c r="B7" s="22" t="s">
        <v>122</v>
      </c>
      <c r="C7" s="21"/>
      <c r="D7" s="21"/>
      <c r="E7" s="21"/>
      <c r="F7" s="21"/>
      <c r="G7" s="21"/>
      <c r="H7" s="21"/>
      <c r="I7" s="21"/>
      <c r="J7" s="21"/>
      <c r="K7" s="23"/>
      <c r="L7" s="24"/>
      <c r="M7" s="22" t="s">
        <v>122</v>
      </c>
      <c r="N7" s="3">
        <f>SUM(N6)</f>
        <v>0</v>
      </c>
      <c r="O7" s="3">
        <f>SUM(O6)</f>
        <v>0</v>
      </c>
      <c r="P7" s="3">
        <f>SUM(P6)</f>
        <v>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4" customFormat="1" ht="22.5" customHeight="1">
      <c r="A8" s="21">
        <v>4</v>
      </c>
      <c r="B8" s="22">
        <v>4</v>
      </c>
      <c r="C8" s="21" t="s">
        <v>189</v>
      </c>
      <c r="D8" s="21" t="s">
        <v>18</v>
      </c>
      <c r="E8" s="21" t="s">
        <v>109</v>
      </c>
      <c r="F8" s="21" t="s">
        <v>62</v>
      </c>
      <c r="G8" s="21" t="s">
        <v>86</v>
      </c>
      <c r="H8" s="21" t="s">
        <v>89</v>
      </c>
      <c r="I8" s="21" t="s">
        <v>90</v>
      </c>
      <c r="J8" s="21">
        <v>2</v>
      </c>
      <c r="K8" s="3">
        <v>0</v>
      </c>
      <c r="L8" s="2"/>
      <c r="M8" s="3">
        <f>ROUND(K8*L8+K8,2)</f>
        <v>0</v>
      </c>
      <c r="N8" s="3">
        <f>ROUND(J8*K8,2)</f>
        <v>0</v>
      </c>
      <c r="O8" s="3">
        <f t="shared" si="0"/>
        <v>0</v>
      </c>
      <c r="P8" s="3">
        <f>ROUND(N8*L8+N8,2)</f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2" customFormat="1" ht="22.5" customHeight="1">
      <c r="A9" s="21"/>
      <c r="B9" s="22" t="s">
        <v>123</v>
      </c>
      <c r="C9" s="21"/>
      <c r="D9" s="21"/>
      <c r="E9" s="21"/>
      <c r="F9" s="21"/>
      <c r="G9" s="21"/>
      <c r="H9" s="21"/>
      <c r="I9" s="21"/>
      <c r="J9" s="21"/>
      <c r="K9" s="23"/>
      <c r="L9" s="24"/>
      <c r="M9" s="22" t="s">
        <v>123</v>
      </c>
      <c r="N9" s="3">
        <f>SUM(N8)</f>
        <v>0</v>
      </c>
      <c r="O9" s="3">
        <f>SUM(O8)</f>
        <v>0</v>
      </c>
      <c r="P9" s="3">
        <f>SUM(P8)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4" customFormat="1" ht="22.5" customHeight="1">
      <c r="A10" s="21">
        <v>5</v>
      </c>
      <c r="B10" s="22">
        <v>5</v>
      </c>
      <c r="C10" s="21" t="s">
        <v>190</v>
      </c>
      <c r="D10" s="21" t="s">
        <v>185</v>
      </c>
      <c r="E10" s="21" t="s">
        <v>99</v>
      </c>
      <c r="F10" s="21" t="s">
        <v>27</v>
      </c>
      <c r="G10" s="21" t="s">
        <v>64</v>
      </c>
      <c r="H10" s="21" t="s">
        <v>89</v>
      </c>
      <c r="I10" s="21" t="s">
        <v>90</v>
      </c>
      <c r="J10" s="21">
        <v>2</v>
      </c>
      <c r="K10" s="3">
        <v>0</v>
      </c>
      <c r="L10" s="2"/>
      <c r="M10" s="3">
        <f aca="true" t="shared" si="1" ref="M10:M18">ROUND(K10*L10+K10,2)</f>
        <v>0</v>
      </c>
      <c r="N10" s="3">
        <f>ROUND(J10*K10,2)</f>
        <v>0</v>
      </c>
      <c r="O10" s="3">
        <f t="shared" si="0"/>
        <v>0</v>
      </c>
      <c r="P10" s="3">
        <f aca="true" t="shared" si="2" ref="P10:P18">ROUND(N10*L10+N10,2)</f>
        <v>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4" customFormat="1" ht="22.5" customHeight="1">
      <c r="A11" s="21">
        <v>6</v>
      </c>
      <c r="B11" s="22">
        <v>5</v>
      </c>
      <c r="C11" s="21" t="s">
        <v>190</v>
      </c>
      <c r="D11" s="21" t="s">
        <v>185</v>
      </c>
      <c r="E11" s="21" t="s">
        <v>99</v>
      </c>
      <c r="F11" s="21" t="s">
        <v>27</v>
      </c>
      <c r="G11" s="21" t="s">
        <v>65</v>
      </c>
      <c r="H11" s="21" t="s">
        <v>89</v>
      </c>
      <c r="I11" s="21" t="s">
        <v>90</v>
      </c>
      <c r="J11" s="21">
        <v>2</v>
      </c>
      <c r="K11" s="3">
        <v>0</v>
      </c>
      <c r="L11" s="2"/>
      <c r="M11" s="3">
        <f t="shared" si="1"/>
        <v>0</v>
      </c>
      <c r="N11" s="3">
        <f aca="true" t="shared" si="3" ref="N11:N16">ROUND(J11*K11,2)</f>
        <v>0</v>
      </c>
      <c r="O11" s="3">
        <f t="shared" si="0"/>
        <v>0</v>
      </c>
      <c r="P11" s="3">
        <f t="shared" si="2"/>
        <v>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4" customFormat="1" ht="22.5" customHeight="1">
      <c r="A12" s="21">
        <v>7</v>
      </c>
      <c r="B12" s="22">
        <v>5</v>
      </c>
      <c r="C12" s="21" t="s">
        <v>190</v>
      </c>
      <c r="D12" s="21" t="s">
        <v>185</v>
      </c>
      <c r="E12" s="21" t="s">
        <v>99</v>
      </c>
      <c r="F12" s="21" t="s">
        <v>28</v>
      </c>
      <c r="G12" s="21" t="s">
        <v>66</v>
      </c>
      <c r="H12" s="21" t="s">
        <v>89</v>
      </c>
      <c r="I12" s="21" t="s">
        <v>90</v>
      </c>
      <c r="J12" s="21">
        <v>2</v>
      </c>
      <c r="K12" s="3">
        <v>0</v>
      </c>
      <c r="L12" s="2"/>
      <c r="M12" s="3">
        <f t="shared" si="1"/>
        <v>0</v>
      </c>
      <c r="N12" s="3">
        <f t="shared" si="3"/>
        <v>0</v>
      </c>
      <c r="O12" s="3">
        <f t="shared" si="0"/>
        <v>0</v>
      </c>
      <c r="P12" s="3">
        <f t="shared" si="2"/>
        <v>0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4" customFormat="1" ht="22.5" customHeight="1">
      <c r="A13" s="21">
        <v>8</v>
      </c>
      <c r="B13" s="22">
        <v>5</v>
      </c>
      <c r="C13" s="21" t="s">
        <v>190</v>
      </c>
      <c r="D13" s="21" t="s">
        <v>185</v>
      </c>
      <c r="E13" s="21" t="s">
        <v>99</v>
      </c>
      <c r="F13" s="21" t="s">
        <v>28</v>
      </c>
      <c r="G13" s="21" t="s">
        <v>67</v>
      </c>
      <c r="H13" s="21" t="s">
        <v>89</v>
      </c>
      <c r="I13" s="21" t="s">
        <v>90</v>
      </c>
      <c r="J13" s="21">
        <v>2</v>
      </c>
      <c r="K13" s="3">
        <v>0</v>
      </c>
      <c r="L13" s="2"/>
      <c r="M13" s="3">
        <f t="shared" si="1"/>
        <v>0</v>
      </c>
      <c r="N13" s="3">
        <f t="shared" si="3"/>
        <v>0</v>
      </c>
      <c r="O13" s="3">
        <f t="shared" si="0"/>
        <v>0</v>
      </c>
      <c r="P13" s="3">
        <f t="shared" si="2"/>
        <v>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4" customFormat="1" ht="22.5" customHeight="1">
      <c r="A14" s="21">
        <v>9</v>
      </c>
      <c r="B14" s="22">
        <v>5</v>
      </c>
      <c r="C14" s="21" t="s">
        <v>190</v>
      </c>
      <c r="D14" s="21" t="s">
        <v>185</v>
      </c>
      <c r="E14" s="21" t="s">
        <v>99</v>
      </c>
      <c r="F14" s="21" t="s">
        <v>28</v>
      </c>
      <c r="G14" s="21" t="s">
        <v>68</v>
      </c>
      <c r="H14" s="21" t="s">
        <v>89</v>
      </c>
      <c r="I14" s="21" t="s">
        <v>90</v>
      </c>
      <c r="J14" s="21">
        <v>2</v>
      </c>
      <c r="K14" s="3">
        <v>0</v>
      </c>
      <c r="L14" s="2"/>
      <c r="M14" s="3">
        <f t="shared" si="1"/>
        <v>0</v>
      </c>
      <c r="N14" s="3">
        <f t="shared" si="3"/>
        <v>0</v>
      </c>
      <c r="O14" s="3">
        <f t="shared" si="0"/>
        <v>0</v>
      </c>
      <c r="P14" s="3">
        <f t="shared" si="2"/>
        <v>0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4" customFormat="1" ht="22.5" customHeight="1">
      <c r="A15" s="21">
        <v>10</v>
      </c>
      <c r="B15" s="22">
        <v>5</v>
      </c>
      <c r="C15" s="21" t="s">
        <v>190</v>
      </c>
      <c r="D15" s="21" t="s">
        <v>185</v>
      </c>
      <c r="E15" s="21" t="s">
        <v>99</v>
      </c>
      <c r="F15" s="21" t="s">
        <v>31</v>
      </c>
      <c r="G15" s="21" t="s">
        <v>69</v>
      </c>
      <c r="H15" s="21" t="s">
        <v>89</v>
      </c>
      <c r="I15" s="21" t="s">
        <v>90</v>
      </c>
      <c r="J15" s="21">
        <v>2</v>
      </c>
      <c r="K15" s="3">
        <v>0</v>
      </c>
      <c r="L15" s="2"/>
      <c r="M15" s="3">
        <f t="shared" si="1"/>
        <v>0</v>
      </c>
      <c r="N15" s="3">
        <f t="shared" si="3"/>
        <v>0</v>
      </c>
      <c r="O15" s="3">
        <f t="shared" si="0"/>
        <v>0</v>
      </c>
      <c r="P15" s="3">
        <f t="shared" si="2"/>
        <v>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4" customFormat="1" ht="22.5" customHeight="1">
      <c r="A16" s="21">
        <v>11</v>
      </c>
      <c r="B16" s="22">
        <v>5</v>
      </c>
      <c r="C16" s="21" t="s">
        <v>190</v>
      </c>
      <c r="D16" s="21" t="s">
        <v>185</v>
      </c>
      <c r="E16" s="21" t="s">
        <v>99</v>
      </c>
      <c r="F16" s="21" t="s">
        <v>32</v>
      </c>
      <c r="G16" s="21" t="s">
        <v>70</v>
      </c>
      <c r="H16" s="21" t="s">
        <v>89</v>
      </c>
      <c r="I16" s="21" t="s">
        <v>90</v>
      </c>
      <c r="J16" s="21">
        <v>2</v>
      </c>
      <c r="K16" s="3">
        <v>0</v>
      </c>
      <c r="L16" s="2"/>
      <c r="M16" s="3">
        <f t="shared" si="1"/>
        <v>0</v>
      </c>
      <c r="N16" s="3">
        <f t="shared" si="3"/>
        <v>0</v>
      </c>
      <c r="O16" s="3">
        <f t="shared" si="0"/>
        <v>0</v>
      </c>
      <c r="P16" s="3">
        <f t="shared" si="2"/>
        <v>0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4" customFormat="1" ht="22.5" customHeight="1">
      <c r="A17" s="21">
        <v>12</v>
      </c>
      <c r="B17" s="22">
        <v>5</v>
      </c>
      <c r="C17" s="21" t="s">
        <v>190</v>
      </c>
      <c r="D17" s="21" t="s">
        <v>185</v>
      </c>
      <c r="E17" s="21" t="s">
        <v>99</v>
      </c>
      <c r="F17" s="21" t="s">
        <v>32</v>
      </c>
      <c r="G17" s="21" t="s">
        <v>71</v>
      </c>
      <c r="H17" s="21" t="s">
        <v>89</v>
      </c>
      <c r="I17" s="21" t="s">
        <v>90</v>
      </c>
      <c r="J17" s="21">
        <v>2</v>
      </c>
      <c r="K17" s="3">
        <v>0</v>
      </c>
      <c r="L17" s="2"/>
      <c r="M17" s="3">
        <f t="shared" si="1"/>
        <v>0</v>
      </c>
      <c r="N17" s="3">
        <f>ROUND(J17*K17,2)</f>
        <v>0</v>
      </c>
      <c r="O17" s="3">
        <f t="shared" si="0"/>
        <v>0</v>
      </c>
      <c r="P17" s="3">
        <f t="shared" si="2"/>
        <v>0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4" customFormat="1" ht="22.5" customHeight="1">
      <c r="A18" s="21">
        <v>13</v>
      </c>
      <c r="B18" s="22">
        <v>5</v>
      </c>
      <c r="C18" s="21" t="s">
        <v>190</v>
      </c>
      <c r="D18" s="21" t="s">
        <v>185</v>
      </c>
      <c r="E18" s="21" t="s">
        <v>99</v>
      </c>
      <c r="F18" s="21" t="s">
        <v>60</v>
      </c>
      <c r="G18" s="21" t="s">
        <v>85</v>
      </c>
      <c r="H18" s="21" t="s">
        <v>89</v>
      </c>
      <c r="I18" s="21" t="s">
        <v>91</v>
      </c>
      <c r="J18" s="21">
        <v>1</v>
      </c>
      <c r="K18" s="3">
        <v>0</v>
      </c>
      <c r="L18" s="2"/>
      <c r="M18" s="3">
        <f t="shared" si="1"/>
        <v>0</v>
      </c>
      <c r="N18" s="3">
        <f>ROUND(J18*K18,2)</f>
        <v>0</v>
      </c>
      <c r="O18" s="3">
        <f t="shared" si="0"/>
        <v>0</v>
      </c>
      <c r="P18" s="3">
        <f t="shared" si="2"/>
        <v>0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2" customFormat="1" ht="22.5" customHeight="1">
      <c r="A19" s="21"/>
      <c r="B19" s="22" t="s">
        <v>124</v>
      </c>
      <c r="C19" s="21"/>
      <c r="D19" s="21"/>
      <c r="E19" s="21"/>
      <c r="F19" s="21"/>
      <c r="G19" s="21"/>
      <c r="H19" s="21"/>
      <c r="I19" s="21"/>
      <c r="J19" s="21"/>
      <c r="K19" s="23"/>
      <c r="L19" s="24"/>
      <c r="M19" s="22" t="s">
        <v>124</v>
      </c>
      <c r="N19" s="3">
        <f>SUM(N10:N18)</f>
        <v>0</v>
      </c>
      <c r="O19" s="3">
        <f>SUM(O10:O18)</f>
        <v>0</v>
      </c>
      <c r="P19" s="3">
        <f>SUM(P10:P18)</f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4" customFormat="1" ht="22.5" customHeight="1">
      <c r="A20" s="21">
        <v>14</v>
      </c>
      <c r="B20" s="22">
        <v>6</v>
      </c>
      <c r="C20" s="21" t="s">
        <v>191</v>
      </c>
      <c r="D20" s="21" t="s">
        <v>185</v>
      </c>
      <c r="E20" s="21" t="s">
        <v>98</v>
      </c>
      <c r="F20" s="21" t="s">
        <v>29</v>
      </c>
      <c r="G20" s="21">
        <v>21754</v>
      </c>
      <c r="H20" s="21" t="s">
        <v>89</v>
      </c>
      <c r="I20" s="21" t="s">
        <v>90</v>
      </c>
      <c r="J20" s="21">
        <v>2</v>
      </c>
      <c r="K20" s="3">
        <v>0</v>
      </c>
      <c r="L20" s="2"/>
      <c r="M20" s="3">
        <f>ROUND(K20*L20+K20,2)</f>
        <v>0</v>
      </c>
      <c r="N20" s="3">
        <f>ROUND(J20*K20,2)</f>
        <v>0</v>
      </c>
      <c r="O20" s="3">
        <f t="shared" si="0"/>
        <v>0</v>
      </c>
      <c r="P20" s="3">
        <f>ROUND(N20*L20+N20,2)</f>
        <v>0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4" customFormat="1" ht="22.5" customHeight="1">
      <c r="A21" s="21">
        <v>15</v>
      </c>
      <c r="B21" s="22">
        <v>6</v>
      </c>
      <c r="C21" s="21" t="s">
        <v>191</v>
      </c>
      <c r="D21" s="21" t="s">
        <v>185</v>
      </c>
      <c r="E21" s="21" t="s">
        <v>98</v>
      </c>
      <c r="F21" s="21" t="s">
        <v>30</v>
      </c>
      <c r="G21" s="21">
        <v>33481</v>
      </c>
      <c r="H21" s="21" t="s">
        <v>89</v>
      </c>
      <c r="I21" s="21" t="s">
        <v>90</v>
      </c>
      <c r="J21" s="21">
        <v>2</v>
      </c>
      <c r="K21" s="3">
        <v>0</v>
      </c>
      <c r="L21" s="2"/>
      <c r="M21" s="3">
        <f>ROUND(K21*L21+K21,2)</f>
        <v>0</v>
      </c>
      <c r="N21" s="3">
        <f>ROUND(J21*K21,2)</f>
        <v>0</v>
      </c>
      <c r="O21" s="3">
        <f t="shared" si="0"/>
        <v>0</v>
      </c>
      <c r="P21" s="3">
        <f>ROUND(N21*L21+N21,2)</f>
        <v>0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4" customFormat="1" ht="22.5" customHeight="1">
      <c r="A22" s="21">
        <v>16</v>
      </c>
      <c r="B22" s="22">
        <v>6</v>
      </c>
      <c r="C22" s="21" t="s">
        <v>191</v>
      </c>
      <c r="D22" s="21" t="s">
        <v>185</v>
      </c>
      <c r="E22" s="21" t="s">
        <v>98</v>
      </c>
      <c r="F22" s="21" t="s">
        <v>30</v>
      </c>
      <c r="G22" s="21">
        <v>33483</v>
      </c>
      <c r="H22" s="21" t="s">
        <v>89</v>
      </c>
      <c r="I22" s="21" t="s">
        <v>90</v>
      </c>
      <c r="J22" s="21">
        <v>2</v>
      </c>
      <c r="K22" s="3">
        <v>0</v>
      </c>
      <c r="L22" s="2"/>
      <c r="M22" s="3">
        <f>ROUND(K22*L22+K22,2)</f>
        <v>0</v>
      </c>
      <c r="N22" s="3">
        <f>ROUND(J22*K22,2)</f>
        <v>0</v>
      </c>
      <c r="O22" s="3">
        <f t="shared" si="0"/>
        <v>0</v>
      </c>
      <c r="P22" s="3">
        <f>ROUND(N22*L22+N22,2)</f>
        <v>0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4" customFormat="1" ht="22.5" customHeight="1">
      <c r="A23" s="21">
        <v>17</v>
      </c>
      <c r="B23" s="22">
        <v>6</v>
      </c>
      <c r="C23" s="21" t="s">
        <v>191</v>
      </c>
      <c r="D23" s="21" t="s">
        <v>185</v>
      </c>
      <c r="E23" s="21" t="s">
        <v>98</v>
      </c>
      <c r="F23" s="21" t="s">
        <v>30</v>
      </c>
      <c r="G23" s="21">
        <v>33484</v>
      </c>
      <c r="H23" s="21" t="s">
        <v>89</v>
      </c>
      <c r="I23" s="21" t="s">
        <v>90</v>
      </c>
      <c r="J23" s="21">
        <v>2</v>
      </c>
      <c r="K23" s="3">
        <v>0</v>
      </c>
      <c r="L23" s="2"/>
      <c r="M23" s="3">
        <f>ROUND(K23*L23+K23,2)</f>
        <v>0</v>
      </c>
      <c r="N23" s="3">
        <f>ROUND(J23*K23,2)</f>
        <v>0</v>
      </c>
      <c r="O23" s="3">
        <f t="shared" si="0"/>
        <v>0</v>
      </c>
      <c r="P23" s="3">
        <f>ROUND(N23*L23+N23,2)</f>
        <v>0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2" customFormat="1" ht="22.5" customHeight="1">
      <c r="A24" s="21"/>
      <c r="B24" s="22" t="s">
        <v>125</v>
      </c>
      <c r="C24" s="21"/>
      <c r="D24" s="21"/>
      <c r="E24" s="21"/>
      <c r="F24" s="21"/>
      <c r="G24" s="21"/>
      <c r="H24" s="21"/>
      <c r="I24" s="21"/>
      <c r="J24" s="21"/>
      <c r="K24" s="23"/>
      <c r="L24" s="24"/>
      <c r="M24" s="22" t="s">
        <v>125</v>
      </c>
      <c r="N24" s="3">
        <f>SUM(N20:N23)</f>
        <v>0</v>
      </c>
      <c r="O24" s="3">
        <f>SUM(O20:O23)</f>
        <v>0</v>
      </c>
      <c r="P24" s="3">
        <f>SUM(P20:P23)</f>
        <v>0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4" customFormat="1" ht="22.5" customHeight="1">
      <c r="A25" s="21">
        <v>18</v>
      </c>
      <c r="B25" s="22">
        <v>7</v>
      </c>
      <c r="C25" s="21" t="s">
        <v>192</v>
      </c>
      <c r="D25" s="21" t="s">
        <v>7</v>
      </c>
      <c r="E25" s="21" t="s">
        <v>112</v>
      </c>
      <c r="F25" s="21" t="s">
        <v>34</v>
      </c>
      <c r="G25" s="21" t="s">
        <v>72</v>
      </c>
      <c r="H25" s="21" t="s">
        <v>89</v>
      </c>
      <c r="I25" s="21" t="s">
        <v>90</v>
      </c>
      <c r="J25" s="21">
        <v>2</v>
      </c>
      <c r="K25" s="3">
        <v>0</v>
      </c>
      <c r="L25" s="2"/>
      <c r="M25" s="3">
        <f>ROUND(K25*L25+K25,2)</f>
        <v>0</v>
      </c>
      <c r="N25" s="3">
        <f>ROUND(J25*K25,2)</f>
        <v>0</v>
      </c>
      <c r="O25" s="3">
        <f t="shared" si="0"/>
        <v>0</v>
      </c>
      <c r="P25" s="3">
        <f>ROUND(N25*L25+N25,2)</f>
        <v>0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2" customFormat="1" ht="22.5" customHeight="1">
      <c r="A26" s="21"/>
      <c r="B26" s="22" t="s">
        <v>126</v>
      </c>
      <c r="C26" s="21"/>
      <c r="D26" s="21"/>
      <c r="E26" s="21"/>
      <c r="F26" s="21"/>
      <c r="G26" s="21"/>
      <c r="H26" s="21"/>
      <c r="I26" s="21"/>
      <c r="J26" s="21"/>
      <c r="K26" s="23"/>
      <c r="L26" s="24"/>
      <c r="M26" s="22" t="s">
        <v>126</v>
      </c>
      <c r="N26" s="3">
        <f>SUM(N25)</f>
        <v>0</v>
      </c>
      <c r="O26" s="3">
        <f>SUM(O25)</f>
        <v>0</v>
      </c>
      <c r="P26" s="3">
        <f>SUM(P25)</f>
        <v>0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4" customFormat="1" ht="22.5" customHeight="1">
      <c r="A27" s="21">
        <v>19</v>
      </c>
      <c r="B27" s="22">
        <v>8</v>
      </c>
      <c r="C27" s="21" t="s">
        <v>193</v>
      </c>
      <c r="D27" s="21" t="s">
        <v>19</v>
      </c>
      <c r="E27" s="21" t="s">
        <v>108</v>
      </c>
      <c r="F27" s="21" t="s">
        <v>48</v>
      </c>
      <c r="G27" s="21" t="s">
        <v>78</v>
      </c>
      <c r="H27" s="21" t="s">
        <v>89</v>
      </c>
      <c r="I27" s="21" t="s">
        <v>90</v>
      </c>
      <c r="J27" s="21">
        <v>2</v>
      </c>
      <c r="K27" s="3">
        <v>0</v>
      </c>
      <c r="L27" s="2"/>
      <c r="M27" s="3">
        <f>ROUND(K27*L27+K27,2)</f>
        <v>0</v>
      </c>
      <c r="N27" s="3">
        <f>ROUND(J27*K27,2)</f>
        <v>0</v>
      </c>
      <c r="O27" s="3">
        <f t="shared" si="0"/>
        <v>0</v>
      </c>
      <c r="P27" s="3">
        <f>ROUND(N27*L27+N27,2)</f>
        <v>0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2" customFormat="1" ht="22.5" customHeight="1">
      <c r="A28" s="21"/>
      <c r="B28" s="22" t="s">
        <v>127</v>
      </c>
      <c r="C28" s="21"/>
      <c r="D28" s="21"/>
      <c r="E28" s="21"/>
      <c r="F28" s="21"/>
      <c r="G28" s="21"/>
      <c r="H28" s="21"/>
      <c r="I28" s="21"/>
      <c r="J28" s="21"/>
      <c r="K28" s="23"/>
      <c r="L28" s="24"/>
      <c r="M28" s="22" t="s">
        <v>127</v>
      </c>
      <c r="N28" s="3">
        <f>SUM(N27)</f>
        <v>0</v>
      </c>
      <c r="O28" s="3">
        <f>SUM(O27)</f>
        <v>0</v>
      </c>
      <c r="P28" s="3">
        <f>SUM(P27)</f>
        <v>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4" customFormat="1" ht="22.5" customHeight="1">
      <c r="A29" s="21">
        <v>20</v>
      </c>
      <c r="B29" s="22">
        <v>9</v>
      </c>
      <c r="C29" s="21" t="s">
        <v>194</v>
      </c>
      <c r="D29" s="21" t="s">
        <v>7</v>
      </c>
      <c r="E29" s="21" t="s">
        <v>113</v>
      </c>
      <c r="F29" s="21" t="s">
        <v>50</v>
      </c>
      <c r="G29" s="21" t="s">
        <v>80</v>
      </c>
      <c r="H29" s="21" t="s">
        <v>89</v>
      </c>
      <c r="I29" s="21" t="s">
        <v>90</v>
      </c>
      <c r="J29" s="21">
        <v>2</v>
      </c>
      <c r="K29" s="3">
        <v>0</v>
      </c>
      <c r="L29" s="2"/>
      <c r="M29" s="3">
        <f>ROUND(K29*L29+K29,2)</f>
        <v>0</v>
      </c>
      <c r="N29" s="3">
        <f>ROUND(J29*K29,2)</f>
        <v>0</v>
      </c>
      <c r="O29" s="3">
        <f t="shared" si="0"/>
        <v>0</v>
      </c>
      <c r="P29" s="3">
        <f>ROUND(N29*L29+N29,2)</f>
        <v>0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2" customFormat="1" ht="22.5" customHeight="1">
      <c r="A30" s="21"/>
      <c r="B30" s="22" t="s">
        <v>128</v>
      </c>
      <c r="C30" s="21"/>
      <c r="D30" s="21"/>
      <c r="E30" s="21"/>
      <c r="F30" s="21"/>
      <c r="G30" s="21"/>
      <c r="H30" s="21"/>
      <c r="I30" s="21"/>
      <c r="J30" s="21"/>
      <c r="K30" s="23"/>
      <c r="L30" s="24"/>
      <c r="M30" s="22" t="s">
        <v>128</v>
      </c>
      <c r="N30" s="3">
        <f>SUM(N29)</f>
        <v>0</v>
      </c>
      <c r="O30" s="3">
        <f>SUM(O29)</f>
        <v>0</v>
      </c>
      <c r="P30" s="3">
        <f>SUM(P29)</f>
        <v>0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4" customFormat="1" ht="22.5" customHeight="1">
      <c r="A31" s="21">
        <v>21</v>
      </c>
      <c r="B31" s="22">
        <v>10</v>
      </c>
      <c r="C31" s="21" t="s">
        <v>94</v>
      </c>
      <c r="D31" s="21" t="s">
        <v>20</v>
      </c>
      <c r="E31" s="21" t="s">
        <v>106</v>
      </c>
      <c r="F31" s="21" t="s">
        <v>49</v>
      </c>
      <c r="G31" s="21" t="s">
        <v>79</v>
      </c>
      <c r="H31" s="21" t="s">
        <v>89</v>
      </c>
      <c r="I31" s="21" t="s">
        <v>90</v>
      </c>
      <c r="J31" s="21">
        <v>2</v>
      </c>
      <c r="K31" s="3">
        <v>0</v>
      </c>
      <c r="L31" s="2"/>
      <c r="M31" s="3">
        <f>ROUND(K31*L31+K31,2)</f>
        <v>0</v>
      </c>
      <c r="N31" s="3">
        <f>ROUND(J31*K31,2)</f>
        <v>0</v>
      </c>
      <c r="O31" s="3">
        <f t="shared" si="0"/>
        <v>0</v>
      </c>
      <c r="P31" s="3">
        <f>ROUND(N31*L31+N31,2)</f>
        <v>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2" customFormat="1" ht="22.5" customHeight="1">
      <c r="A32" s="21"/>
      <c r="B32" s="22" t="s">
        <v>129</v>
      </c>
      <c r="C32" s="21"/>
      <c r="D32" s="21"/>
      <c r="E32" s="21"/>
      <c r="F32" s="21"/>
      <c r="G32" s="21"/>
      <c r="H32" s="21"/>
      <c r="I32" s="21"/>
      <c r="J32" s="21"/>
      <c r="K32" s="23"/>
      <c r="L32" s="24"/>
      <c r="M32" s="22" t="s">
        <v>129</v>
      </c>
      <c r="N32" s="3">
        <f>SUM(N31)</f>
        <v>0</v>
      </c>
      <c r="O32" s="3">
        <f>SUM(O31)</f>
        <v>0</v>
      </c>
      <c r="P32" s="3">
        <f>SUM(P31)</f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4" customFormat="1" ht="22.5" customHeight="1">
      <c r="A33" s="21">
        <v>22</v>
      </c>
      <c r="B33" s="22">
        <v>11</v>
      </c>
      <c r="C33" s="21" t="s">
        <v>195</v>
      </c>
      <c r="D33" s="21" t="s">
        <v>15</v>
      </c>
      <c r="E33" s="21" t="s">
        <v>102</v>
      </c>
      <c r="F33" s="21" t="s">
        <v>52</v>
      </c>
      <c r="G33" s="21" t="s">
        <v>82</v>
      </c>
      <c r="H33" s="21" t="s">
        <v>89</v>
      </c>
      <c r="I33" s="21" t="s">
        <v>90</v>
      </c>
      <c r="J33" s="21">
        <v>2</v>
      </c>
      <c r="K33" s="3">
        <v>0</v>
      </c>
      <c r="L33" s="2"/>
      <c r="M33" s="3">
        <f>ROUND(K33*L33+K33,2)</f>
        <v>0</v>
      </c>
      <c r="N33" s="3">
        <f aca="true" t="shared" si="4" ref="N33:N41">ROUND(J33*K33,2)</f>
        <v>0</v>
      </c>
      <c r="O33" s="3">
        <f t="shared" si="0"/>
        <v>0</v>
      </c>
      <c r="P33" s="3">
        <f aca="true" t="shared" si="5" ref="P33:P41">ROUND(N33*L33+N33,2)</f>
        <v>0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2" customFormat="1" ht="22.5" customHeight="1">
      <c r="A34" s="21"/>
      <c r="B34" s="22" t="s">
        <v>130</v>
      </c>
      <c r="C34" s="21"/>
      <c r="D34" s="21"/>
      <c r="E34" s="21"/>
      <c r="F34" s="21"/>
      <c r="G34" s="21"/>
      <c r="H34" s="21"/>
      <c r="I34" s="21"/>
      <c r="J34" s="21"/>
      <c r="K34" s="23"/>
      <c r="L34" s="24"/>
      <c r="M34" s="22" t="s">
        <v>130</v>
      </c>
      <c r="N34" s="3">
        <f>SUM(N33)</f>
        <v>0</v>
      </c>
      <c r="O34" s="3">
        <f>SUM(O33)</f>
        <v>0</v>
      </c>
      <c r="P34" s="3">
        <f>SUM(P33)</f>
        <v>0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4" customFormat="1" ht="22.5" customHeight="1">
      <c r="A35" s="21">
        <v>23</v>
      </c>
      <c r="B35" s="22">
        <v>12</v>
      </c>
      <c r="C35" s="21" t="s">
        <v>196</v>
      </c>
      <c r="D35" s="21" t="s">
        <v>21</v>
      </c>
      <c r="E35" s="21" t="s">
        <v>118</v>
      </c>
      <c r="F35" s="21" t="s">
        <v>54</v>
      </c>
      <c r="G35" s="21" t="s">
        <v>83</v>
      </c>
      <c r="H35" s="21" t="s">
        <v>89</v>
      </c>
      <c r="I35" s="21" t="s">
        <v>90</v>
      </c>
      <c r="J35" s="21">
        <v>2</v>
      </c>
      <c r="K35" s="3">
        <v>0</v>
      </c>
      <c r="L35" s="2"/>
      <c r="M35" s="3">
        <f aca="true" t="shared" si="6" ref="M35:M41">ROUND(K35*L35+K35,2)</f>
        <v>0</v>
      </c>
      <c r="N35" s="3">
        <f t="shared" si="4"/>
        <v>0</v>
      </c>
      <c r="O35" s="3">
        <f t="shared" si="0"/>
        <v>0</v>
      </c>
      <c r="P35" s="3">
        <f t="shared" si="5"/>
        <v>0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2" customFormat="1" ht="22.5" customHeight="1">
      <c r="A36" s="21"/>
      <c r="B36" s="22" t="s">
        <v>132</v>
      </c>
      <c r="C36" s="21"/>
      <c r="D36" s="21"/>
      <c r="E36" s="21"/>
      <c r="F36" s="21"/>
      <c r="G36" s="21"/>
      <c r="H36" s="21"/>
      <c r="I36" s="21"/>
      <c r="J36" s="21"/>
      <c r="K36" s="23"/>
      <c r="L36" s="24"/>
      <c r="M36" s="22" t="s">
        <v>132</v>
      </c>
      <c r="N36" s="3">
        <f>SUM(N35)</f>
        <v>0</v>
      </c>
      <c r="O36" s="3">
        <f>SUM(O35)</f>
        <v>0</v>
      </c>
      <c r="P36" s="3">
        <f>SUM(P35)</f>
        <v>0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4" customFormat="1" ht="22.5" customHeight="1">
      <c r="A37" s="21">
        <v>24</v>
      </c>
      <c r="B37" s="22">
        <v>13</v>
      </c>
      <c r="C37" s="21" t="s">
        <v>197</v>
      </c>
      <c r="D37" s="21" t="s">
        <v>15</v>
      </c>
      <c r="E37" s="21" t="s">
        <v>104</v>
      </c>
      <c r="F37" s="21" t="s">
        <v>35</v>
      </c>
      <c r="G37" s="21">
        <v>12002007</v>
      </c>
      <c r="H37" s="21" t="s">
        <v>89</v>
      </c>
      <c r="I37" s="21" t="s">
        <v>90</v>
      </c>
      <c r="J37" s="21">
        <v>2</v>
      </c>
      <c r="K37" s="3">
        <v>0</v>
      </c>
      <c r="L37" s="2"/>
      <c r="M37" s="3">
        <v>0</v>
      </c>
      <c r="N37" s="3">
        <v>0</v>
      </c>
      <c r="O37" s="3">
        <v>0</v>
      </c>
      <c r="P37" s="3">
        <v>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2" customFormat="1" ht="22.5" customHeight="1">
      <c r="A38" s="21"/>
      <c r="B38" s="22" t="s">
        <v>133</v>
      </c>
      <c r="C38" s="21"/>
      <c r="D38" s="21"/>
      <c r="E38" s="21"/>
      <c r="F38" s="21"/>
      <c r="G38" s="21"/>
      <c r="H38" s="21"/>
      <c r="I38" s="21"/>
      <c r="J38" s="21"/>
      <c r="K38" s="23"/>
      <c r="L38" s="24"/>
      <c r="M38" s="22" t="s">
        <v>133</v>
      </c>
      <c r="N38" s="3">
        <f>SUM(N37)</f>
        <v>0</v>
      </c>
      <c r="O38" s="3">
        <f>SUM(O37)</f>
        <v>0</v>
      </c>
      <c r="P38" s="3">
        <f>SUM(P37)</f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4" customFormat="1" ht="22.5" customHeight="1">
      <c r="A39" s="21">
        <v>25</v>
      </c>
      <c r="B39" s="22">
        <v>14</v>
      </c>
      <c r="C39" s="21" t="s">
        <v>198</v>
      </c>
      <c r="D39" s="21" t="s">
        <v>15</v>
      </c>
      <c r="E39" s="21" t="s">
        <v>103</v>
      </c>
      <c r="F39" s="21" t="s">
        <v>33</v>
      </c>
      <c r="G39" s="21">
        <v>56727</v>
      </c>
      <c r="H39" s="21" t="s">
        <v>89</v>
      </c>
      <c r="I39" s="21" t="s">
        <v>90</v>
      </c>
      <c r="J39" s="21">
        <v>2</v>
      </c>
      <c r="K39" s="3">
        <v>0</v>
      </c>
      <c r="L39" s="2"/>
      <c r="M39" s="3">
        <f t="shared" si="6"/>
        <v>0</v>
      </c>
      <c r="N39" s="3">
        <f t="shared" si="4"/>
        <v>0</v>
      </c>
      <c r="O39" s="3">
        <f t="shared" si="0"/>
        <v>0</v>
      </c>
      <c r="P39" s="3">
        <f t="shared" si="5"/>
        <v>0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16" ht="22.5" customHeight="1">
      <c r="A40" s="21">
        <v>26</v>
      </c>
      <c r="B40" s="22">
        <v>14</v>
      </c>
      <c r="C40" s="21" t="s">
        <v>198</v>
      </c>
      <c r="D40" s="21" t="s">
        <v>15</v>
      </c>
      <c r="E40" s="21" t="s">
        <v>103</v>
      </c>
      <c r="F40" s="21" t="s">
        <v>36</v>
      </c>
      <c r="G40" s="21">
        <v>56747</v>
      </c>
      <c r="H40" s="21" t="s">
        <v>89</v>
      </c>
      <c r="I40" s="21" t="s">
        <v>90</v>
      </c>
      <c r="J40" s="21">
        <v>2</v>
      </c>
      <c r="K40" s="3">
        <v>0</v>
      </c>
      <c r="L40" s="2"/>
      <c r="M40" s="3">
        <f t="shared" si="6"/>
        <v>0</v>
      </c>
      <c r="N40" s="3">
        <f t="shared" si="4"/>
        <v>0</v>
      </c>
      <c r="O40" s="3">
        <f t="shared" si="0"/>
        <v>0</v>
      </c>
      <c r="P40" s="3">
        <f t="shared" si="5"/>
        <v>0</v>
      </c>
    </row>
    <row r="41" spans="1:16" ht="22.5" customHeight="1">
      <c r="A41" s="21">
        <v>27</v>
      </c>
      <c r="B41" s="22">
        <v>14</v>
      </c>
      <c r="C41" s="21" t="s">
        <v>198</v>
      </c>
      <c r="D41" s="21" t="s">
        <v>15</v>
      </c>
      <c r="E41" s="21" t="s">
        <v>103</v>
      </c>
      <c r="F41" s="21" t="s">
        <v>44</v>
      </c>
      <c r="G41" s="21">
        <v>56737</v>
      </c>
      <c r="H41" s="21" t="s">
        <v>89</v>
      </c>
      <c r="I41" s="21" t="s">
        <v>90</v>
      </c>
      <c r="J41" s="21">
        <v>2</v>
      </c>
      <c r="K41" s="3">
        <v>0</v>
      </c>
      <c r="L41" s="2"/>
      <c r="M41" s="3">
        <f t="shared" si="6"/>
        <v>0</v>
      </c>
      <c r="N41" s="3">
        <f t="shared" si="4"/>
        <v>0</v>
      </c>
      <c r="O41" s="3">
        <f t="shared" si="0"/>
        <v>0</v>
      </c>
      <c r="P41" s="3">
        <f t="shared" si="5"/>
        <v>0</v>
      </c>
    </row>
    <row r="42" spans="1:256" s="12" customFormat="1" ht="22.5" customHeight="1">
      <c r="A42" s="21"/>
      <c r="B42" s="22" t="s">
        <v>131</v>
      </c>
      <c r="C42" s="21"/>
      <c r="D42" s="21"/>
      <c r="E42" s="21"/>
      <c r="F42" s="21"/>
      <c r="G42" s="21"/>
      <c r="H42" s="21"/>
      <c r="I42" s="21"/>
      <c r="J42" s="21"/>
      <c r="K42" s="23"/>
      <c r="L42" s="24"/>
      <c r="M42" s="22" t="s">
        <v>131</v>
      </c>
      <c r="N42" s="3">
        <f>SUM(N39:N41)</f>
        <v>0</v>
      </c>
      <c r="O42" s="3">
        <f>SUM(O39:O41)</f>
        <v>0</v>
      </c>
      <c r="P42" s="3">
        <f>SUM(P39:P41)</f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16" ht="22.5" customHeight="1">
      <c r="A43" s="21">
        <v>28</v>
      </c>
      <c r="B43" s="22">
        <v>15</v>
      </c>
      <c r="C43" s="21" t="s">
        <v>199</v>
      </c>
      <c r="D43" s="21" t="s">
        <v>15</v>
      </c>
      <c r="E43" s="21" t="s">
        <v>101</v>
      </c>
      <c r="F43" s="21" t="s">
        <v>51</v>
      </c>
      <c r="G43" s="21" t="s">
        <v>81</v>
      </c>
      <c r="H43" s="21" t="s">
        <v>89</v>
      </c>
      <c r="I43" s="21" t="s">
        <v>90</v>
      </c>
      <c r="J43" s="21">
        <v>2</v>
      </c>
      <c r="K43" s="3">
        <v>0</v>
      </c>
      <c r="L43" s="2"/>
      <c r="M43" s="3">
        <f>ROUND(K43*L43+K43,2)</f>
        <v>0</v>
      </c>
      <c r="N43" s="3">
        <f>ROUND(J43*K43,2)</f>
        <v>0</v>
      </c>
      <c r="O43" s="3">
        <f t="shared" si="0"/>
        <v>0</v>
      </c>
      <c r="P43" s="3">
        <f>ROUND(N43*L43+N43,2)</f>
        <v>0</v>
      </c>
    </row>
    <row r="44" spans="1:16" ht="22.5" customHeight="1">
      <c r="A44" s="21">
        <v>29</v>
      </c>
      <c r="B44" s="22">
        <v>15</v>
      </c>
      <c r="C44" s="21" t="s">
        <v>199</v>
      </c>
      <c r="D44" s="21" t="s">
        <v>15</v>
      </c>
      <c r="E44" s="21" t="s">
        <v>101</v>
      </c>
      <c r="F44" s="21" t="s">
        <v>53</v>
      </c>
      <c r="G44" s="21">
        <v>39787565</v>
      </c>
      <c r="H44" s="21" t="s">
        <v>89</v>
      </c>
      <c r="I44" s="21" t="s">
        <v>90</v>
      </c>
      <c r="J44" s="21">
        <v>2</v>
      </c>
      <c r="K44" s="3">
        <v>0</v>
      </c>
      <c r="L44" s="2"/>
      <c r="M44" s="3">
        <f>ROUND(K44*L44+K44,2)</f>
        <v>0</v>
      </c>
      <c r="N44" s="3">
        <f>ROUND(J44*K44,2)</f>
        <v>0</v>
      </c>
      <c r="O44" s="3">
        <f t="shared" si="0"/>
        <v>0</v>
      </c>
      <c r="P44" s="3">
        <f>ROUND(N44*L44+N44,2)</f>
        <v>0</v>
      </c>
    </row>
    <row r="45" spans="1:16" ht="22.5" customHeight="1">
      <c r="A45" s="21">
        <v>30</v>
      </c>
      <c r="B45" s="22">
        <v>15</v>
      </c>
      <c r="C45" s="21" t="s">
        <v>199</v>
      </c>
      <c r="D45" s="21" t="s">
        <v>15</v>
      </c>
      <c r="E45" s="21" t="s">
        <v>101</v>
      </c>
      <c r="F45" s="21" t="s">
        <v>53</v>
      </c>
      <c r="G45" s="21">
        <v>39787566</v>
      </c>
      <c r="H45" s="21" t="s">
        <v>89</v>
      </c>
      <c r="I45" s="21" t="s">
        <v>90</v>
      </c>
      <c r="J45" s="21">
        <v>2</v>
      </c>
      <c r="K45" s="3">
        <v>0</v>
      </c>
      <c r="L45" s="2"/>
      <c r="M45" s="3">
        <f>ROUND(K45*L45+K45,2)</f>
        <v>0</v>
      </c>
      <c r="N45" s="3">
        <f>ROUND(J45*K45,2)</f>
        <v>0</v>
      </c>
      <c r="O45" s="3">
        <f t="shared" si="0"/>
        <v>0</v>
      </c>
      <c r="P45" s="3">
        <f>ROUND(N45*L45+N45,2)</f>
        <v>0</v>
      </c>
    </row>
    <row r="46" spans="1:16" ht="22.5" customHeight="1">
      <c r="A46" s="21">
        <v>31</v>
      </c>
      <c r="B46" s="22">
        <v>15</v>
      </c>
      <c r="C46" s="21" t="s">
        <v>199</v>
      </c>
      <c r="D46" s="21" t="s">
        <v>15</v>
      </c>
      <c r="E46" s="21" t="s">
        <v>101</v>
      </c>
      <c r="F46" s="21" t="s">
        <v>53</v>
      </c>
      <c r="G46" s="21">
        <v>45007363</v>
      </c>
      <c r="H46" s="21" t="s">
        <v>89</v>
      </c>
      <c r="I46" s="21" t="s">
        <v>90</v>
      </c>
      <c r="J46" s="21">
        <v>2</v>
      </c>
      <c r="K46" s="3">
        <v>0</v>
      </c>
      <c r="L46" s="2"/>
      <c r="M46" s="3">
        <f>ROUND(K46*L46+K46,2)</f>
        <v>0</v>
      </c>
      <c r="N46" s="3">
        <f>ROUND(J46*K46,2)</f>
        <v>0</v>
      </c>
      <c r="O46" s="3">
        <f t="shared" si="0"/>
        <v>0</v>
      </c>
      <c r="P46" s="3">
        <f>ROUND(N46*L46+N46,2)</f>
        <v>0</v>
      </c>
    </row>
    <row r="47" spans="1:256" s="12" customFormat="1" ht="22.5" customHeight="1">
      <c r="A47" s="21"/>
      <c r="B47" s="22" t="s">
        <v>134</v>
      </c>
      <c r="C47" s="21"/>
      <c r="D47" s="21"/>
      <c r="E47" s="21"/>
      <c r="F47" s="21"/>
      <c r="G47" s="21"/>
      <c r="H47" s="21"/>
      <c r="I47" s="21"/>
      <c r="J47" s="21"/>
      <c r="K47" s="23"/>
      <c r="L47" s="24"/>
      <c r="M47" s="22" t="s">
        <v>134</v>
      </c>
      <c r="N47" s="3">
        <f>SUM(N43:N46)</f>
        <v>0</v>
      </c>
      <c r="O47" s="3">
        <f>SUM(O43:O46)</f>
        <v>0</v>
      </c>
      <c r="P47" s="3">
        <f>SUM(P43:P46)</f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16" ht="22.5" customHeight="1">
      <c r="A48" s="21">
        <v>32</v>
      </c>
      <c r="B48" s="22">
        <v>16</v>
      </c>
      <c r="C48" s="21" t="s">
        <v>95</v>
      </c>
      <c r="D48" s="21" t="s">
        <v>14</v>
      </c>
      <c r="E48" s="21" t="s">
        <v>100</v>
      </c>
      <c r="F48" s="21" t="s">
        <v>43</v>
      </c>
      <c r="G48" s="21">
        <v>40716</v>
      </c>
      <c r="H48" s="21" t="s">
        <v>89</v>
      </c>
      <c r="I48" s="21" t="s">
        <v>90</v>
      </c>
      <c r="J48" s="21">
        <v>2</v>
      </c>
      <c r="K48" s="3">
        <v>0</v>
      </c>
      <c r="L48" s="2"/>
      <c r="M48" s="3">
        <f>ROUND(K48*L48+K48,2)</f>
        <v>0</v>
      </c>
      <c r="N48" s="3">
        <f>ROUND(J48*K48,2)</f>
        <v>0</v>
      </c>
      <c r="O48" s="3">
        <f>ROUND(N48*L48,2)</f>
        <v>0</v>
      </c>
      <c r="P48" s="3">
        <f>ROUND(N48*L48+N48,2)</f>
        <v>0</v>
      </c>
    </row>
    <row r="49" spans="1:16" ht="22.5" customHeight="1">
      <c r="A49" s="21">
        <v>33</v>
      </c>
      <c r="B49" s="22">
        <v>16</v>
      </c>
      <c r="C49" s="21" t="s">
        <v>95</v>
      </c>
      <c r="D49" s="21" t="s">
        <v>14</v>
      </c>
      <c r="E49" s="21" t="s">
        <v>100</v>
      </c>
      <c r="F49" s="21" t="s">
        <v>157</v>
      </c>
      <c r="G49" s="21">
        <v>353549</v>
      </c>
      <c r="H49" s="21" t="s">
        <v>89</v>
      </c>
      <c r="I49" s="21" t="s">
        <v>90</v>
      </c>
      <c r="J49" s="21">
        <v>2</v>
      </c>
      <c r="K49" s="3">
        <v>0</v>
      </c>
      <c r="L49" s="2"/>
      <c r="M49" s="3">
        <f>ROUND(K49*L49+K49,2)</f>
        <v>0</v>
      </c>
      <c r="N49" s="3">
        <f>ROUND(J49*K49,2)</f>
        <v>0</v>
      </c>
      <c r="O49" s="3">
        <f t="shared" si="0"/>
        <v>0</v>
      </c>
      <c r="P49" s="3">
        <f>ROUND(N49*L49+N49,2)</f>
        <v>0</v>
      </c>
    </row>
    <row r="50" spans="1:16" ht="22.5" customHeight="1">
      <c r="A50" s="21">
        <v>34</v>
      </c>
      <c r="B50" s="22">
        <v>16</v>
      </c>
      <c r="C50" s="21" t="s">
        <v>95</v>
      </c>
      <c r="D50" s="21" t="s">
        <v>14</v>
      </c>
      <c r="E50" s="21" t="s">
        <v>100</v>
      </c>
      <c r="F50" s="21" t="s">
        <v>43</v>
      </c>
      <c r="G50" s="21">
        <v>400880</v>
      </c>
      <c r="H50" s="21" t="s">
        <v>89</v>
      </c>
      <c r="I50" s="21" t="s">
        <v>90</v>
      </c>
      <c r="J50" s="21">
        <v>2</v>
      </c>
      <c r="K50" s="3">
        <v>0</v>
      </c>
      <c r="L50" s="2"/>
      <c r="M50" s="3">
        <f>ROUND(K50*L50+K50,2)</f>
        <v>0</v>
      </c>
      <c r="N50" s="3">
        <f>ROUND(J50*K50,2)</f>
        <v>0</v>
      </c>
      <c r="O50" s="3">
        <f t="shared" si="0"/>
        <v>0</v>
      </c>
      <c r="P50" s="3">
        <f>ROUND(N50*L50+N50,2)</f>
        <v>0</v>
      </c>
    </row>
    <row r="51" spans="1:256" s="12" customFormat="1" ht="22.5" customHeight="1">
      <c r="A51" s="21"/>
      <c r="B51" s="22" t="s">
        <v>135</v>
      </c>
      <c r="C51" s="21"/>
      <c r="D51" s="21"/>
      <c r="E51" s="21"/>
      <c r="F51" s="21"/>
      <c r="G51" s="21"/>
      <c r="H51" s="21"/>
      <c r="I51" s="21"/>
      <c r="J51" s="21"/>
      <c r="K51" s="23"/>
      <c r="L51" s="24"/>
      <c r="M51" s="22" t="s">
        <v>135</v>
      </c>
      <c r="N51" s="3">
        <f>SUM(N48:N50)</f>
        <v>0</v>
      </c>
      <c r="O51" s="3">
        <f>SUM(O48:O50)</f>
        <v>0</v>
      </c>
      <c r="P51" s="3">
        <f>SUM(P48:P50)</f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16" ht="22.5" customHeight="1">
      <c r="A52" s="21">
        <v>34</v>
      </c>
      <c r="B52" s="22">
        <v>17</v>
      </c>
      <c r="C52" s="21" t="s">
        <v>96</v>
      </c>
      <c r="D52" s="21" t="s">
        <v>22</v>
      </c>
      <c r="E52" s="21"/>
      <c r="F52" s="21" t="s">
        <v>55</v>
      </c>
      <c r="G52" s="21">
        <v>87102018</v>
      </c>
      <c r="H52" s="21" t="s">
        <v>89</v>
      </c>
      <c r="I52" s="21" t="s">
        <v>90</v>
      </c>
      <c r="J52" s="21">
        <v>2</v>
      </c>
      <c r="K52" s="3">
        <v>0</v>
      </c>
      <c r="L52" s="2"/>
      <c r="M52" s="3">
        <f>ROUND(K52*L52+K52,2)</f>
        <v>0</v>
      </c>
      <c r="N52" s="3">
        <f>ROUND(J52*K52,2)</f>
        <v>0</v>
      </c>
      <c r="O52" s="3">
        <f t="shared" si="0"/>
        <v>0</v>
      </c>
      <c r="P52" s="3">
        <f>ROUND(N52*L52+N52,2)</f>
        <v>0</v>
      </c>
    </row>
    <row r="53" spans="1:16" ht="22.5" customHeight="1">
      <c r="A53" s="21">
        <v>35</v>
      </c>
      <c r="B53" s="22">
        <v>17</v>
      </c>
      <c r="C53" s="21" t="s">
        <v>96</v>
      </c>
      <c r="D53" s="21" t="s">
        <v>23</v>
      </c>
      <c r="E53" s="21"/>
      <c r="F53" s="21" t="s">
        <v>56</v>
      </c>
      <c r="G53" s="21">
        <v>87602018</v>
      </c>
      <c r="H53" s="21" t="s">
        <v>89</v>
      </c>
      <c r="I53" s="21" t="s">
        <v>90</v>
      </c>
      <c r="J53" s="21">
        <v>2</v>
      </c>
      <c r="K53" s="3">
        <v>0</v>
      </c>
      <c r="L53" s="2"/>
      <c r="M53" s="3">
        <f>ROUND(K53*L53+K53,2)</f>
        <v>0</v>
      </c>
      <c r="N53" s="3">
        <f>ROUND(J53*K53,2)</f>
        <v>0</v>
      </c>
      <c r="O53" s="3">
        <f t="shared" si="0"/>
        <v>0</v>
      </c>
      <c r="P53" s="3">
        <f>ROUND(N53*L53+N53,2)</f>
        <v>0</v>
      </c>
    </row>
    <row r="54" spans="1:256" s="12" customFormat="1" ht="22.5" customHeight="1">
      <c r="A54" s="21"/>
      <c r="B54" s="22" t="s">
        <v>136</v>
      </c>
      <c r="C54" s="21"/>
      <c r="D54" s="21"/>
      <c r="E54" s="21"/>
      <c r="F54" s="21"/>
      <c r="G54" s="21"/>
      <c r="H54" s="21"/>
      <c r="I54" s="21"/>
      <c r="J54" s="21"/>
      <c r="K54" s="23"/>
      <c r="L54" s="24"/>
      <c r="M54" s="22" t="s">
        <v>136</v>
      </c>
      <c r="N54" s="3">
        <f>SUM(N52:N53)</f>
        <v>0</v>
      </c>
      <c r="O54" s="3">
        <f>SUM(O52:O53)</f>
        <v>0</v>
      </c>
      <c r="P54" s="3">
        <f>SUM(P52:P53)</f>
        <v>0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16" ht="22.5" customHeight="1">
      <c r="A55" s="21">
        <v>35</v>
      </c>
      <c r="B55" s="22">
        <v>18</v>
      </c>
      <c r="C55" s="21" t="s">
        <v>114</v>
      </c>
      <c r="D55" s="21" t="s">
        <v>9</v>
      </c>
      <c r="E55" s="21"/>
      <c r="F55" s="21" t="s">
        <v>38</v>
      </c>
      <c r="G55" s="21" t="s">
        <v>74</v>
      </c>
      <c r="H55" s="21" t="s">
        <v>89</v>
      </c>
      <c r="I55" s="21" t="s">
        <v>90</v>
      </c>
      <c r="J55" s="21">
        <v>2</v>
      </c>
      <c r="K55" s="3">
        <v>0</v>
      </c>
      <c r="L55" s="2"/>
      <c r="M55" s="3">
        <f>ROUND(K55*L55+K55,2)</f>
        <v>0</v>
      </c>
      <c r="N55" s="3">
        <f>ROUND(J55*K55,2)</f>
        <v>0</v>
      </c>
      <c r="O55" s="3">
        <f t="shared" si="0"/>
        <v>0</v>
      </c>
      <c r="P55" s="3">
        <f>ROUND(N55*L55+N55,2)</f>
        <v>0</v>
      </c>
    </row>
    <row r="56" spans="1:256" s="12" customFormat="1" ht="22.5" customHeight="1">
      <c r="A56" s="21"/>
      <c r="B56" s="22" t="s">
        <v>137</v>
      </c>
      <c r="C56" s="21"/>
      <c r="D56" s="21"/>
      <c r="E56" s="21"/>
      <c r="F56" s="21"/>
      <c r="G56" s="21"/>
      <c r="H56" s="21"/>
      <c r="I56" s="21"/>
      <c r="J56" s="21"/>
      <c r="K56" s="23"/>
      <c r="L56" s="24"/>
      <c r="M56" s="22" t="s">
        <v>137</v>
      </c>
      <c r="N56" s="3">
        <f>SUM(N55)</f>
        <v>0</v>
      </c>
      <c r="O56" s="3">
        <f>SUM(O55)</f>
        <v>0</v>
      </c>
      <c r="P56" s="3">
        <f>SUM(P55)</f>
        <v>0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16" ht="22.5" customHeight="1">
      <c r="A57" s="21">
        <v>36</v>
      </c>
      <c r="B57" s="22">
        <v>19</v>
      </c>
      <c r="C57" s="21" t="s">
        <v>111</v>
      </c>
      <c r="D57" s="21" t="s">
        <v>8</v>
      </c>
      <c r="E57" s="21"/>
      <c r="F57" s="21" t="s">
        <v>37</v>
      </c>
      <c r="G57" s="21" t="s">
        <v>73</v>
      </c>
      <c r="H57" s="21" t="s">
        <v>89</v>
      </c>
      <c r="I57" s="21" t="s">
        <v>90</v>
      </c>
      <c r="J57" s="21">
        <v>2</v>
      </c>
      <c r="K57" s="3">
        <v>0</v>
      </c>
      <c r="L57" s="2"/>
      <c r="M57" s="3">
        <f>ROUND(K57*L57+K57,2)</f>
        <v>0</v>
      </c>
      <c r="N57" s="3">
        <f>ROUND(J57*K57,2)</f>
        <v>0</v>
      </c>
      <c r="O57" s="3">
        <f t="shared" si="0"/>
        <v>0</v>
      </c>
      <c r="P57" s="3">
        <f>ROUND(N57*L57+N57,2)</f>
        <v>0</v>
      </c>
    </row>
    <row r="58" spans="1:256" s="12" customFormat="1" ht="22.5" customHeight="1">
      <c r="A58" s="21"/>
      <c r="B58" s="22" t="s">
        <v>138</v>
      </c>
      <c r="C58" s="21"/>
      <c r="D58" s="21"/>
      <c r="E58" s="21"/>
      <c r="F58" s="21"/>
      <c r="G58" s="21"/>
      <c r="H58" s="21"/>
      <c r="I58" s="21"/>
      <c r="J58" s="21"/>
      <c r="K58" s="23"/>
      <c r="L58" s="24"/>
      <c r="M58" s="22" t="s">
        <v>138</v>
      </c>
      <c r="N58" s="3">
        <f>SUM(N57)</f>
        <v>0</v>
      </c>
      <c r="O58" s="3">
        <f>SUM(O57)</f>
        <v>0</v>
      </c>
      <c r="P58" s="3">
        <f>SUM(P57)</f>
        <v>0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16" ht="22.5" customHeight="1">
      <c r="A59" s="21">
        <v>37</v>
      </c>
      <c r="B59" s="22">
        <v>20</v>
      </c>
      <c r="C59" s="21" t="s">
        <v>204</v>
      </c>
      <c r="D59" s="21" t="s">
        <v>210</v>
      </c>
      <c r="E59" s="21"/>
      <c r="F59" s="21"/>
      <c r="G59" s="21"/>
      <c r="H59" s="21" t="s">
        <v>89</v>
      </c>
      <c r="I59" s="21" t="s">
        <v>90</v>
      </c>
      <c r="J59" s="21">
        <v>2</v>
      </c>
      <c r="K59" s="3">
        <v>0</v>
      </c>
      <c r="L59" s="2"/>
      <c r="M59" s="3">
        <f>ROUND(K59*L59+K59,2)</f>
        <v>0</v>
      </c>
      <c r="N59" s="3">
        <f>ROUND(J59*K59,2)</f>
        <v>0</v>
      </c>
      <c r="O59" s="3">
        <f t="shared" si="0"/>
        <v>0</v>
      </c>
      <c r="P59" s="3">
        <f>ROUND(N59*L59+N59,2)</f>
        <v>0</v>
      </c>
    </row>
    <row r="60" spans="1:256" s="11" customFormat="1" ht="22.5" customHeight="1">
      <c r="A60" s="21"/>
      <c r="B60" s="22" t="s">
        <v>139</v>
      </c>
      <c r="C60" s="21"/>
      <c r="D60" s="21"/>
      <c r="E60" s="21"/>
      <c r="F60" s="21"/>
      <c r="G60" s="21"/>
      <c r="H60" s="21"/>
      <c r="I60" s="21"/>
      <c r="J60" s="21"/>
      <c r="K60" s="23"/>
      <c r="L60" s="24"/>
      <c r="M60" s="22" t="s">
        <v>139</v>
      </c>
      <c r="N60" s="3">
        <f>SUM(N59)</f>
        <v>0</v>
      </c>
      <c r="O60" s="3">
        <f>SUM(O59)</f>
        <v>0</v>
      </c>
      <c r="P60" s="3">
        <f>SUM(P59)</f>
        <v>0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16" ht="22.5" customHeight="1">
      <c r="A61" s="21">
        <v>38</v>
      </c>
      <c r="B61" s="22">
        <v>21</v>
      </c>
      <c r="C61" s="21" t="s">
        <v>205</v>
      </c>
      <c r="D61" s="21" t="s">
        <v>11</v>
      </c>
      <c r="E61" s="21" t="s">
        <v>110</v>
      </c>
      <c r="F61" s="21" t="s">
        <v>39</v>
      </c>
      <c r="G61" s="21" t="s">
        <v>75</v>
      </c>
      <c r="H61" s="21" t="s">
        <v>89</v>
      </c>
      <c r="I61" s="21" t="s">
        <v>90</v>
      </c>
      <c r="J61" s="21">
        <v>2</v>
      </c>
      <c r="K61" s="3">
        <v>0</v>
      </c>
      <c r="L61" s="2"/>
      <c r="M61" s="3">
        <f>ROUND(K61*L61+K61,2)</f>
        <v>0</v>
      </c>
      <c r="N61" s="3">
        <f>ROUND(J61*K61,2)</f>
        <v>0</v>
      </c>
      <c r="O61" s="3">
        <f t="shared" si="0"/>
        <v>0</v>
      </c>
      <c r="P61" s="3">
        <f>ROUND(N61*L61+N61,2)</f>
        <v>0</v>
      </c>
    </row>
    <row r="62" spans="1:256" s="11" customFormat="1" ht="22.5" customHeight="1">
      <c r="A62" s="21"/>
      <c r="B62" s="22" t="s">
        <v>140</v>
      </c>
      <c r="C62" s="21"/>
      <c r="D62" s="21"/>
      <c r="E62" s="21"/>
      <c r="F62" s="21"/>
      <c r="G62" s="21"/>
      <c r="H62" s="21"/>
      <c r="I62" s="21"/>
      <c r="J62" s="21"/>
      <c r="K62" s="23"/>
      <c r="L62" s="24"/>
      <c r="M62" s="22" t="s">
        <v>140</v>
      </c>
      <c r="N62" s="3">
        <f>SUM(N61)</f>
        <v>0</v>
      </c>
      <c r="O62" s="3">
        <f>SUM(O61)</f>
        <v>0</v>
      </c>
      <c r="P62" s="3">
        <f>SUM(P61)</f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3" customFormat="1" ht="22.5" customHeight="1">
      <c r="A63" s="21">
        <v>39</v>
      </c>
      <c r="B63" s="22">
        <v>22</v>
      </c>
      <c r="C63" s="21" t="s">
        <v>206</v>
      </c>
      <c r="D63" s="21" t="s">
        <v>12</v>
      </c>
      <c r="E63" s="21" t="s">
        <v>101</v>
      </c>
      <c r="F63" s="21" t="s">
        <v>40</v>
      </c>
      <c r="G63" s="21" t="s">
        <v>76</v>
      </c>
      <c r="H63" s="21" t="s">
        <v>89</v>
      </c>
      <c r="I63" s="21" t="s">
        <v>90</v>
      </c>
      <c r="J63" s="21">
        <v>2</v>
      </c>
      <c r="K63" s="3">
        <v>0</v>
      </c>
      <c r="L63" s="2"/>
      <c r="M63" s="3">
        <f>ROUND(K63*L63+K63,2)</f>
        <v>0</v>
      </c>
      <c r="N63" s="3">
        <f>ROUND(J63*K63,2)</f>
        <v>0</v>
      </c>
      <c r="O63" s="3">
        <f t="shared" si="0"/>
        <v>0</v>
      </c>
      <c r="P63" s="3">
        <f>ROUND(N63*L63+N63,2)</f>
        <v>0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1" customFormat="1" ht="22.5" customHeight="1">
      <c r="A64" s="21"/>
      <c r="B64" s="22" t="s">
        <v>141</v>
      </c>
      <c r="C64" s="21"/>
      <c r="D64" s="21"/>
      <c r="E64" s="21"/>
      <c r="F64" s="21"/>
      <c r="G64" s="21"/>
      <c r="H64" s="21"/>
      <c r="I64" s="21"/>
      <c r="J64" s="21"/>
      <c r="K64" s="23"/>
      <c r="L64" s="24"/>
      <c r="M64" s="22" t="s">
        <v>141</v>
      </c>
      <c r="N64" s="3">
        <f>SUM(N63)</f>
        <v>0</v>
      </c>
      <c r="O64" s="3">
        <f>SUM(O63)</f>
        <v>0</v>
      </c>
      <c r="P64" s="3">
        <f>SUM(P63)</f>
        <v>0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3" customFormat="1" ht="22.5" customHeight="1">
      <c r="A65" s="21">
        <v>40</v>
      </c>
      <c r="B65" s="22">
        <v>23</v>
      </c>
      <c r="C65" s="21" t="s">
        <v>207</v>
      </c>
      <c r="D65" s="21" t="s">
        <v>13</v>
      </c>
      <c r="E65" s="21"/>
      <c r="F65" s="21" t="s">
        <v>41</v>
      </c>
      <c r="G65" s="21"/>
      <c r="H65" s="21" t="s">
        <v>89</v>
      </c>
      <c r="I65" s="21" t="s">
        <v>90</v>
      </c>
      <c r="J65" s="21">
        <v>2</v>
      </c>
      <c r="K65" s="3">
        <v>0</v>
      </c>
      <c r="L65" s="2"/>
      <c r="M65" s="3">
        <f>ROUND(K65*L65+K65,2)</f>
        <v>0</v>
      </c>
      <c r="N65" s="3">
        <f>ROUND(J65*K65,2)</f>
        <v>0</v>
      </c>
      <c r="O65" s="3">
        <f t="shared" si="0"/>
        <v>0</v>
      </c>
      <c r="P65" s="3">
        <f>ROUND(N65*L65+N65,2)</f>
        <v>0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1" customFormat="1" ht="22.5" customHeight="1">
      <c r="A66" s="21"/>
      <c r="B66" s="22" t="s">
        <v>142</v>
      </c>
      <c r="C66" s="21"/>
      <c r="D66" s="21"/>
      <c r="E66" s="21"/>
      <c r="F66" s="21"/>
      <c r="G66" s="21"/>
      <c r="H66" s="21"/>
      <c r="I66" s="21"/>
      <c r="J66" s="21"/>
      <c r="K66" s="23"/>
      <c r="L66" s="24"/>
      <c r="M66" s="22" t="s">
        <v>142</v>
      </c>
      <c r="N66" s="3">
        <f>SUM(N65)</f>
        <v>0</v>
      </c>
      <c r="O66" s="3">
        <f>SUM(O65)</f>
        <v>0</v>
      </c>
      <c r="P66" s="3">
        <f>SUM(P65)</f>
        <v>0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3" customFormat="1" ht="22.5" customHeight="1">
      <c r="A67" s="21">
        <v>41</v>
      </c>
      <c r="B67" s="22">
        <v>24</v>
      </c>
      <c r="C67" s="21" t="s">
        <v>208</v>
      </c>
      <c r="D67" s="21" t="s">
        <v>10</v>
      </c>
      <c r="E67" s="21"/>
      <c r="F67" s="21" t="s">
        <v>42</v>
      </c>
      <c r="G67" s="21">
        <v>1159</v>
      </c>
      <c r="H67" s="21" t="s">
        <v>89</v>
      </c>
      <c r="I67" s="21" t="s">
        <v>90</v>
      </c>
      <c r="J67" s="21">
        <v>2</v>
      </c>
      <c r="K67" s="3">
        <v>0</v>
      </c>
      <c r="L67" s="2"/>
      <c r="M67" s="3">
        <f>ROUND(K67*L67+K67,2)</f>
        <v>0</v>
      </c>
      <c r="N67" s="3">
        <f>ROUND(J67*K67,2)</f>
        <v>0</v>
      </c>
      <c r="O67" s="3">
        <f t="shared" si="0"/>
        <v>0</v>
      </c>
      <c r="P67" s="3">
        <f>ROUND(N67*L67+N67,2)</f>
        <v>0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2" customFormat="1" ht="22.5" customHeight="1">
      <c r="A68" s="21"/>
      <c r="B68" s="22" t="s">
        <v>143</v>
      </c>
      <c r="C68" s="21"/>
      <c r="D68" s="21"/>
      <c r="E68" s="21"/>
      <c r="F68" s="21"/>
      <c r="G68" s="21"/>
      <c r="H68" s="21"/>
      <c r="I68" s="21"/>
      <c r="J68" s="21"/>
      <c r="K68" s="23"/>
      <c r="L68" s="24"/>
      <c r="M68" s="22" t="s">
        <v>143</v>
      </c>
      <c r="N68" s="3">
        <f>SUM(N67)</f>
        <v>0</v>
      </c>
      <c r="O68" s="3">
        <f>SUM(O67)</f>
        <v>0</v>
      </c>
      <c r="P68" s="3">
        <f>SUM(P67)</f>
        <v>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s="13" customFormat="1" ht="22.5" customHeight="1">
      <c r="A69" s="21">
        <v>42</v>
      </c>
      <c r="B69" s="22">
        <v>25</v>
      </c>
      <c r="C69" s="21" t="s">
        <v>201</v>
      </c>
      <c r="D69" s="21" t="s">
        <v>16</v>
      </c>
      <c r="E69" s="21" t="s">
        <v>115</v>
      </c>
      <c r="F69" s="21" t="s">
        <v>45</v>
      </c>
      <c r="G69" s="21" t="s">
        <v>77</v>
      </c>
      <c r="H69" s="21" t="s">
        <v>89</v>
      </c>
      <c r="I69" s="21" t="s">
        <v>90</v>
      </c>
      <c r="J69" s="21">
        <v>2</v>
      </c>
      <c r="K69" s="3">
        <v>0</v>
      </c>
      <c r="L69" s="2"/>
      <c r="M69" s="3">
        <f aca="true" t="shared" si="7" ref="M69:M75">ROUND(K69*L69+K69,2)</f>
        <v>0</v>
      </c>
      <c r="N69" s="3">
        <f aca="true" t="shared" si="8" ref="N69:N75">ROUND(J69*K69,2)</f>
        <v>0</v>
      </c>
      <c r="O69" s="3">
        <f>ROUND(N69*L69,2)</f>
        <v>0</v>
      </c>
      <c r="P69" s="3">
        <f aca="true" t="shared" si="9" ref="P69:P76">ROUND(N69*L69+N69,2)</f>
        <v>0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1" customFormat="1" ht="22.5" customHeight="1">
      <c r="A70" s="21"/>
      <c r="B70" s="22" t="s">
        <v>144</v>
      </c>
      <c r="C70" s="21"/>
      <c r="D70" s="21"/>
      <c r="E70" s="21"/>
      <c r="F70" s="21"/>
      <c r="G70" s="21"/>
      <c r="H70" s="21"/>
      <c r="I70" s="21"/>
      <c r="J70" s="21"/>
      <c r="K70" s="23"/>
      <c r="L70" s="24"/>
      <c r="M70" s="22" t="s">
        <v>144</v>
      </c>
      <c r="N70" s="3">
        <f>SUM(N69)</f>
        <v>0</v>
      </c>
      <c r="O70" s="3">
        <f>SUM(O69)</f>
        <v>0</v>
      </c>
      <c r="P70" s="3">
        <f>SUM(P69)</f>
        <v>0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3" customFormat="1" ht="22.5" customHeight="1">
      <c r="A71" s="21">
        <v>43</v>
      </c>
      <c r="B71" s="22">
        <v>26</v>
      </c>
      <c r="C71" s="21" t="s">
        <v>202</v>
      </c>
      <c r="D71" s="21" t="s">
        <v>17</v>
      </c>
      <c r="E71" s="21" t="s">
        <v>116</v>
      </c>
      <c r="F71" s="21">
        <v>760</v>
      </c>
      <c r="G71" s="21">
        <v>3501031267</v>
      </c>
      <c r="H71" s="21" t="s">
        <v>89</v>
      </c>
      <c r="I71" s="21" t="s">
        <v>90</v>
      </c>
      <c r="J71" s="21">
        <v>2</v>
      </c>
      <c r="K71" s="3">
        <v>0</v>
      </c>
      <c r="L71" s="2"/>
      <c r="M71" s="3">
        <f t="shared" si="7"/>
        <v>0</v>
      </c>
      <c r="N71" s="3">
        <f t="shared" si="8"/>
        <v>0</v>
      </c>
      <c r="O71" s="3">
        <f>ROUND(N71*L71,2)</f>
        <v>0</v>
      </c>
      <c r="P71" s="3">
        <f t="shared" si="9"/>
        <v>0</v>
      </c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1" customFormat="1" ht="22.5" customHeight="1">
      <c r="A72" s="21"/>
      <c r="B72" s="22" t="s">
        <v>145</v>
      </c>
      <c r="C72" s="21"/>
      <c r="D72" s="21"/>
      <c r="E72" s="21"/>
      <c r="F72" s="21"/>
      <c r="G72" s="21"/>
      <c r="H72" s="21"/>
      <c r="I72" s="21"/>
      <c r="J72" s="21"/>
      <c r="K72" s="23"/>
      <c r="L72" s="24"/>
      <c r="M72" s="22" t="s">
        <v>145</v>
      </c>
      <c r="N72" s="3">
        <f>SUM(N71)</f>
        <v>0</v>
      </c>
      <c r="O72" s="3">
        <f>SUM(O71)</f>
        <v>0</v>
      </c>
      <c r="P72" s="3">
        <f>SUM(P71)</f>
        <v>0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16" ht="22.5" customHeight="1">
      <c r="A73" s="21">
        <v>44</v>
      </c>
      <c r="B73" s="22">
        <v>27</v>
      </c>
      <c r="C73" s="21" t="s">
        <v>203</v>
      </c>
      <c r="D73" s="21" t="s">
        <v>17</v>
      </c>
      <c r="E73" s="21" t="s">
        <v>117</v>
      </c>
      <c r="F73" s="21" t="s">
        <v>57</v>
      </c>
      <c r="G73" s="21" t="s">
        <v>84</v>
      </c>
      <c r="H73" s="21" t="s">
        <v>89</v>
      </c>
      <c r="I73" s="21" t="s">
        <v>90</v>
      </c>
      <c r="J73" s="21">
        <v>2</v>
      </c>
      <c r="K73" s="3">
        <v>0</v>
      </c>
      <c r="L73" s="2"/>
      <c r="M73" s="3">
        <f t="shared" si="7"/>
        <v>0</v>
      </c>
      <c r="N73" s="3">
        <f t="shared" si="8"/>
        <v>0</v>
      </c>
      <c r="O73" s="3">
        <f>ROUND(N73*L73,2)</f>
        <v>0</v>
      </c>
      <c r="P73" s="3">
        <f>ROUND(N73*L73+N73,2)</f>
        <v>0</v>
      </c>
    </row>
    <row r="74" spans="1:16" ht="22.5" customHeight="1">
      <c r="A74" s="21">
        <v>45</v>
      </c>
      <c r="B74" s="22">
        <v>27</v>
      </c>
      <c r="C74" s="21" t="s">
        <v>203</v>
      </c>
      <c r="D74" s="21" t="s">
        <v>17</v>
      </c>
      <c r="E74" s="21" t="s">
        <v>117</v>
      </c>
      <c r="F74" s="21" t="s">
        <v>57</v>
      </c>
      <c r="G74" s="21">
        <v>1103268</v>
      </c>
      <c r="H74" s="21" t="s">
        <v>89</v>
      </c>
      <c r="I74" s="21" t="s">
        <v>90</v>
      </c>
      <c r="J74" s="21">
        <v>2</v>
      </c>
      <c r="K74" s="3">
        <v>0</v>
      </c>
      <c r="L74" s="2"/>
      <c r="M74" s="3">
        <f t="shared" si="7"/>
        <v>0</v>
      </c>
      <c r="N74" s="3">
        <f t="shared" si="8"/>
        <v>0</v>
      </c>
      <c r="O74" s="3">
        <f t="shared" si="0"/>
        <v>0</v>
      </c>
      <c r="P74" s="3">
        <f t="shared" si="9"/>
        <v>0</v>
      </c>
    </row>
    <row r="75" spans="1:16" ht="22.5" customHeight="1">
      <c r="A75" s="21">
        <v>46</v>
      </c>
      <c r="B75" s="22">
        <v>27</v>
      </c>
      <c r="C75" s="21" t="s">
        <v>203</v>
      </c>
      <c r="D75" s="21" t="s">
        <v>17</v>
      </c>
      <c r="E75" s="21" t="s">
        <v>117</v>
      </c>
      <c r="F75" s="21" t="s">
        <v>57</v>
      </c>
      <c r="G75" s="21">
        <v>405267</v>
      </c>
      <c r="H75" s="21" t="s">
        <v>89</v>
      </c>
      <c r="I75" s="21" t="s">
        <v>90</v>
      </c>
      <c r="J75" s="21">
        <v>2</v>
      </c>
      <c r="K75" s="3">
        <v>0</v>
      </c>
      <c r="L75" s="2"/>
      <c r="M75" s="3">
        <f t="shared" si="7"/>
        <v>0</v>
      </c>
      <c r="N75" s="3">
        <f t="shared" si="8"/>
        <v>0</v>
      </c>
      <c r="O75" s="3">
        <f t="shared" si="0"/>
        <v>0</v>
      </c>
      <c r="P75" s="3">
        <f t="shared" si="9"/>
        <v>0</v>
      </c>
    </row>
    <row r="76" spans="1:16" ht="22.5" customHeight="1">
      <c r="A76" s="21">
        <v>47</v>
      </c>
      <c r="B76" s="22">
        <v>27</v>
      </c>
      <c r="C76" s="21" t="s">
        <v>203</v>
      </c>
      <c r="D76" s="21" t="s">
        <v>17</v>
      </c>
      <c r="E76" s="21" t="s">
        <v>117</v>
      </c>
      <c r="F76" s="21" t="s">
        <v>58</v>
      </c>
      <c r="G76" s="21">
        <v>1607177</v>
      </c>
      <c r="H76" s="21" t="s">
        <v>89</v>
      </c>
      <c r="I76" s="21" t="s">
        <v>90</v>
      </c>
      <c r="J76" s="21">
        <v>2</v>
      </c>
      <c r="K76" s="3">
        <v>0</v>
      </c>
      <c r="L76" s="2"/>
      <c r="M76" s="3">
        <f>ROUND(K76*L76+K76,2)</f>
        <v>0</v>
      </c>
      <c r="N76" s="3">
        <f>ROUND(J76*K76,2)</f>
        <v>0</v>
      </c>
      <c r="O76" s="3">
        <f t="shared" si="0"/>
        <v>0</v>
      </c>
      <c r="P76" s="3">
        <f t="shared" si="9"/>
        <v>0</v>
      </c>
    </row>
    <row r="77" spans="1:256" s="12" customFormat="1" ht="22.5" customHeight="1">
      <c r="A77" s="21"/>
      <c r="B77" s="22" t="s">
        <v>146</v>
      </c>
      <c r="C77" s="21"/>
      <c r="D77" s="21"/>
      <c r="E77" s="21"/>
      <c r="F77" s="21"/>
      <c r="G77" s="21"/>
      <c r="H77" s="21"/>
      <c r="I77" s="21"/>
      <c r="J77" s="21"/>
      <c r="K77" s="23"/>
      <c r="L77" s="24"/>
      <c r="M77" s="22" t="s">
        <v>146</v>
      </c>
      <c r="N77" s="3">
        <f>SUM(N73:N76)</f>
        <v>0</v>
      </c>
      <c r="O77" s="3">
        <f>SUM(O73:O76)</f>
        <v>0</v>
      </c>
      <c r="P77" s="3">
        <f>SUM(P73:P76)</f>
        <v>0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s="4" customFormat="1" ht="22.5" customHeight="1">
      <c r="A78" s="21">
        <v>48</v>
      </c>
      <c r="B78" s="22">
        <v>28</v>
      </c>
      <c r="C78" s="21" t="s">
        <v>147</v>
      </c>
      <c r="D78" s="21" t="s">
        <v>147</v>
      </c>
      <c r="E78" s="21" t="s">
        <v>149</v>
      </c>
      <c r="F78" s="21" t="s">
        <v>150</v>
      </c>
      <c r="G78" s="21" t="s">
        <v>152</v>
      </c>
      <c r="H78" s="21" t="s">
        <v>89</v>
      </c>
      <c r="I78" s="21" t="s">
        <v>90</v>
      </c>
      <c r="J78" s="21">
        <v>2</v>
      </c>
      <c r="K78" s="3">
        <v>0</v>
      </c>
      <c r="L78" s="2"/>
      <c r="M78" s="3">
        <f aca="true" t="shared" si="10" ref="M78:M84">ROUND(K78*L78+K78,2)</f>
        <v>0</v>
      </c>
      <c r="N78" s="3">
        <f>ROUND(J78*K78,2)</f>
        <v>0</v>
      </c>
      <c r="O78" s="3">
        <f>ROUND(N78*L78,2)</f>
        <v>0</v>
      </c>
      <c r="P78" s="3">
        <f>ROUND(N78*L78+N78,2)</f>
        <v>0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4" customFormat="1" ht="22.5" customHeight="1">
      <c r="A79" s="21">
        <v>49</v>
      </c>
      <c r="B79" s="22">
        <v>28</v>
      </c>
      <c r="C79" s="21" t="s">
        <v>147</v>
      </c>
      <c r="D79" s="21" t="s">
        <v>147</v>
      </c>
      <c r="E79" s="21" t="s">
        <v>149</v>
      </c>
      <c r="F79" s="21" t="s">
        <v>150</v>
      </c>
      <c r="G79" s="21" t="s">
        <v>153</v>
      </c>
      <c r="H79" s="21" t="s">
        <v>89</v>
      </c>
      <c r="I79" s="21" t="s">
        <v>90</v>
      </c>
      <c r="J79" s="21">
        <v>2</v>
      </c>
      <c r="K79" s="3">
        <v>0</v>
      </c>
      <c r="L79" s="2"/>
      <c r="M79" s="3">
        <f t="shared" si="10"/>
        <v>0</v>
      </c>
      <c r="N79" s="3">
        <f>ROUND(J79*K79,2)</f>
        <v>0</v>
      </c>
      <c r="O79" s="3">
        <f>ROUND(N79*L79,2)</f>
        <v>0</v>
      </c>
      <c r="P79" s="3">
        <f>ROUND(N79*L79+N79,2)</f>
        <v>0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4" customFormat="1" ht="22.5" customHeight="1">
      <c r="A80" s="21">
        <v>50</v>
      </c>
      <c r="B80" s="22">
        <v>28</v>
      </c>
      <c r="C80" s="21" t="s">
        <v>148</v>
      </c>
      <c r="D80" s="21" t="s">
        <v>148</v>
      </c>
      <c r="E80" s="21" t="s">
        <v>149</v>
      </c>
      <c r="F80" s="21" t="s">
        <v>151</v>
      </c>
      <c r="G80" s="21" t="s">
        <v>154</v>
      </c>
      <c r="H80" s="21" t="s">
        <v>89</v>
      </c>
      <c r="I80" s="21" t="s">
        <v>90</v>
      </c>
      <c r="J80" s="21">
        <v>2</v>
      </c>
      <c r="K80" s="3">
        <v>0</v>
      </c>
      <c r="L80" s="2"/>
      <c r="M80" s="3">
        <f t="shared" si="10"/>
        <v>0</v>
      </c>
      <c r="N80" s="3">
        <f>ROUND(J80*K80,2)</f>
        <v>0</v>
      </c>
      <c r="O80" s="3">
        <f>ROUND(N80*L80,2)</f>
        <v>0</v>
      </c>
      <c r="P80" s="3">
        <f>ROUND(N80*L80+N80,2)</f>
        <v>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4" customFormat="1" ht="22.5" customHeight="1">
      <c r="A81" s="21">
        <v>51</v>
      </c>
      <c r="B81" s="22">
        <v>28</v>
      </c>
      <c r="C81" s="21" t="s">
        <v>148</v>
      </c>
      <c r="D81" s="21" t="s">
        <v>148</v>
      </c>
      <c r="E81" s="21" t="s">
        <v>149</v>
      </c>
      <c r="F81" s="21" t="s">
        <v>151</v>
      </c>
      <c r="G81" s="21" t="s">
        <v>155</v>
      </c>
      <c r="H81" s="21" t="s">
        <v>89</v>
      </c>
      <c r="I81" s="21" t="s">
        <v>90</v>
      </c>
      <c r="J81" s="21">
        <v>2</v>
      </c>
      <c r="K81" s="3">
        <v>0</v>
      </c>
      <c r="L81" s="2"/>
      <c r="M81" s="3">
        <f t="shared" si="10"/>
        <v>0</v>
      </c>
      <c r="N81" s="3">
        <f>ROUND(J81*K81,2)</f>
        <v>0</v>
      </c>
      <c r="O81" s="3">
        <f>ROUND(N81*L81,2)</f>
        <v>0</v>
      </c>
      <c r="P81" s="3">
        <f>ROUND(N81*L81+N81,2)</f>
        <v>0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10" customFormat="1" ht="22.5" customHeight="1">
      <c r="A82" s="21"/>
      <c r="B82" s="22" t="s">
        <v>156</v>
      </c>
      <c r="C82" s="21"/>
      <c r="D82" s="21"/>
      <c r="E82" s="21"/>
      <c r="F82" s="21"/>
      <c r="G82" s="21"/>
      <c r="H82" s="21"/>
      <c r="I82" s="21"/>
      <c r="J82" s="21"/>
      <c r="K82" s="23"/>
      <c r="L82" s="24"/>
      <c r="M82" s="22" t="s">
        <v>156</v>
      </c>
      <c r="N82" s="3">
        <f>SUM(N78:N81)</f>
        <v>0</v>
      </c>
      <c r="O82" s="3">
        <f>SUM(O78:O81)</f>
        <v>0</v>
      </c>
      <c r="P82" s="3">
        <f>SUM(P78:P81)</f>
        <v>0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4" customFormat="1" ht="22.5" customHeight="1">
      <c r="A83" s="21">
        <v>52</v>
      </c>
      <c r="B83" s="22">
        <v>29</v>
      </c>
      <c r="C83" s="21" t="s">
        <v>200</v>
      </c>
      <c r="D83" s="21" t="s">
        <v>159</v>
      </c>
      <c r="E83" s="21" t="s">
        <v>161</v>
      </c>
      <c r="F83" s="21" t="s">
        <v>163</v>
      </c>
      <c r="G83" s="21" t="s">
        <v>165</v>
      </c>
      <c r="H83" s="21" t="s">
        <v>89</v>
      </c>
      <c r="I83" s="21" t="s">
        <v>90</v>
      </c>
      <c r="J83" s="21">
        <v>2</v>
      </c>
      <c r="K83" s="3">
        <v>0</v>
      </c>
      <c r="L83" s="2"/>
      <c r="M83" s="3">
        <f>ROUND(K83*L83+K83,2)</f>
        <v>0</v>
      </c>
      <c r="N83" s="3">
        <f>ROUND(J83*K83,2)</f>
        <v>0</v>
      </c>
      <c r="O83" s="3">
        <f>ROUND(N83*L83,2)</f>
        <v>0</v>
      </c>
      <c r="P83" s="3">
        <f>ROUND(N83*L83+N83,2)</f>
        <v>0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4" customFormat="1" ht="22.5" customHeight="1">
      <c r="A84" s="21">
        <v>53</v>
      </c>
      <c r="B84" s="22">
        <v>29</v>
      </c>
      <c r="C84" s="21" t="s">
        <v>200</v>
      </c>
      <c r="D84" s="21" t="s">
        <v>160</v>
      </c>
      <c r="E84" s="21" t="s">
        <v>162</v>
      </c>
      <c r="F84" s="21" t="s">
        <v>164</v>
      </c>
      <c r="G84" s="21" t="s">
        <v>166</v>
      </c>
      <c r="H84" s="21" t="s">
        <v>89</v>
      </c>
      <c r="I84" s="21" t="s">
        <v>90</v>
      </c>
      <c r="J84" s="21">
        <v>2</v>
      </c>
      <c r="K84" s="3">
        <v>0</v>
      </c>
      <c r="L84" s="2"/>
      <c r="M84" s="3">
        <f t="shared" si="10"/>
        <v>0</v>
      </c>
      <c r="N84" s="3">
        <f>ROUND(J84*K84,2)</f>
        <v>0</v>
      </c>
      <c r="O84" s="3">
        <f>ROUND(N84*L84,2)</f>
        <v>0</v>
      </c>
      <c r="P84" s="3">
        <f>ROUND(N84*L84+N84,2)</f>
        <v>0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0" customFormat="1" ht="22.5" customHeight="1">
      <c r="A85" s="21"/>
      <c r="B85" s="22" t="s">
        <v>158</v>
      </c>
      <c r="C85" s="21"/>
      <c r="D85" s="21"/>
      <c r="E85" s="21"/>
      <c r="F85" s="21"/>
      <c r="G85" s="21"/>
      <c r="H85" s="21"/>
      <c r="I85" s="21"/>
      <c r="J85" s="21"/>
      <c r="K85" s="23"/>
      <c r="L85" s="24"/>
      <c r="M85" s="22" t="s">
        <v>158</v>
      </c>
      <c r="N85" s="3">
        <f>SUM(N83:N84)</f>
        <v>0</v>
      </c>
      <c r="O85" s="3">
        <f>SUM(O83:O84)</f>
        <v>0</v>
      </c>
      <c r="P85" s="3">
        <f>SUM(P83:P84)</f>
        <v>0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14" customFormat="1" ht="22.5" customHeight="1">
      <c r="A86" s="21">
        <v>54</v>
      </c>
      <c r="B86" s="22">
        <v>30</v>
      </c>
      <c r="C86" s="21" t="s">
        <v>168</v>
      </c>
      <c r="D86" s="21" t="s">
        <v>168</v>
      </c>
      <c r="E86" s="21" t="s">
        <v>170</v>
      </c>
      <c r="F86" s="21" t="s">
        <v>169</v>
      </c>
      <c r="G86" s="21">
        <v>17419</v>
      </c>
      <c r="H86" s="21" t="s">
        <v>89</v>
      </c>
      <c r="I86" s="21" t="s">
        <v>90</v>
      </c>
      <c r="J86" s="21">
        <v>2</v>
      </c>
      <c r="K86" s="3">
        <v>0</v>
      </c>
      <c r="L86" s="2"/>
      <c r="M86" s="3">
        <f>ROUND(K86*L86+K86,2)</f>
        <v>0</v>
      </c>
      <c r="N86" s="3">
        <f>ROUND(J86*K86,2)</f>
        <v>0</v>
      </c>
      <c r="O86" s="3">
        <f>ROUND(N86*L86,2)</f>
        <v>0</v>
      </c>
      <c r="P86" s="3">
        <f>ROUND(N86*L86+N86,2)</f>
        <v>0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14" customFormat="1" ht="22.5" customHeight="1">
      <c r="A87" s="21">
        <v>55</v>
      </c>
      <c r="B87" s="22">
        <v>30</v>
      </c>
      <c r="C87" s="21" t="s">
        <v>168</v>
      </c>
      <c r="D87" s="21" t="s">
        <v>168</v>
      </c>
      <c r="E87" s="21" t="s">
        <v>171</v>
      </c>
      <c r="F87" s="21" t="s">
        <v>169</v>
      </c>
      <c r="G87" s="21">
        <v>88562</v>
      </c>
      <c r="H87" s="21" t="s">
        <v>89</v>
      </c>
      <c r="I87" s="21" t="s">
        <v>90</v>
      </c>
      <c r="J87" s="21">
        <v>2</v>
      </c>
      <c r="K87" s="3">
        <v>0</v>
      </c>
      <c r="L87" s="2"/>
      <c r="M87" s="3">
        <f>ROUND(K87*L87+K87,2)</f>
        <v>0</v>
      </c>
      <c r="N87" s="3">
        <f>ROUND(J87*K87,2)</f>
        <v>0</v>
      </c>
      <c r="O87" s="3">
        <f>ROUND(N87*L87,2)</f>
        <v>0</v>
      </c>
      <c r="P87" s="3">
        <f>ROUND(N87*L87+N87,2)</f>
        <v>0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12" customFormat="1" ht="22.5" customHeight="1">
      <c r="A88" s="21"/>
      <c r="B88" s="22" t="s">
        <v>167</v>
      </c>
      <c r="C88" s="21"/>
      <c r="D88" s="21"/>
      <c r="E88" s="21"/>
      <c r="F88" s="21"/>
      <c r="G88" s="21"/>
      <c r="H88" s="21"/>
      <c r="I88" s="21"/>
      <c r="J88" s="21"/>
      <c r="K88" s="23"/>
      <c r="L88" s="24"/>
      <c r="M88" s="22" t="s">
        <v>167</v>
      </c>
      <c r="N88" s="3">
        <f>SUM(N86:N87)</f>
        <v>0</v>
      </c>
      <c r="O88" s="3">
        <f>SUM(O86:O87)</f>
        <v>0</v>
      </c>
      <c r="P88" s="3">
        <f>SUM(P86:P87)</f>
        <v>0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14" customFormat="1" ht="22.5" customHeight="1">
      <c r="A89" s="21">
        <v>56</v>
      </c>
      <c r="B89" s="22">
        <v>31</v>
      </c>
      <c r="C89" s="21" t="s">
        <v>175</v>
      </c>
      <c r="D89" s="21" t="s">
        <v>175</v>
      </c>
      <c r="E89" s="21" t="s">
        <v>176</v>
      </c>
      <c r="F89" s="21" t="s">
        <v>177</v>
      </c>
      <c r="G89" s="21" t="s">
        <v>178</v>
      </c>
      <c r="H89" s="21" t="s">
        <v>89</v>
      </c>
      <c r="I89" s="21" t="s">
        <v>90</v>
      </c>
      <c r="J89" s="21">
        <v>2</v>
      </c>
      <c r="K89" s="3">
        <v>0</v>
      </c>
      <c r="L89" s="2"/>
      <c r="M89" s="3">
        <f>ROUND(K89*L89+K89,2)</f>
        <v>0</v>
      </c>
      <c r="N89" s="3">
        <f>ROUND(J89*K89,2)</f>
        <v>0</v>
      </c>
      <c r="O89" s="3">
        <f>ROUND(N89*L89,2)</f>
        <v>0</v>
      </c>
      <c r="P89" s="3">
        <f>ROUND(N89*L89+N89,2)</f>
        <v>0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12" customFormat="1" ht="22.5" customHeight="1">
      <c r="A90" s="21"/>
      <c r="B90" s="22" t="s">
        <v>209</v>
      </c>
      <c r="C90" s="21"/>
      <c r="D90" s="21"/>
      <c r="E90" s="21"/>
      <c r="F90" s="21"/>
      <c r="G90" s="21"/>
      <c r="H90" s="21"/>
      <c r="I90" s="21"/>
      <c r="J90" s="21"/>
      <c r="K90" s="23"/>
      <c r="L90" s="24"/>
      <c r="M90" s="22" t="s">
        <v>209</v>
      </c>
      <c r="N90" s="3">
        <f>SUM(N89)</f>
        <v>0</v>
      </c>
      <c r="O90" s="3">
        <f>SUM(O89)</f>
        <v>0</v>
      </c>
      <c r="P90" s="3">
        <f>SUM(P89)</f>
        <v>0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14" customFormat="1" ht="22.5" customHeight="1">
      <c r="A91" s="21">
        <v>57</v>
      </c>
      <c r="B91" s="22">
        <v>32</v>
      </c>
      <c r="C91" s="21" t="s">
        <v>179</v>
      </c>
      <c r="D91" s="21" t="s">
        <v>179</v>
      </c>
      <c r="E91" s="21" t="s">
        <v>181</v>
      </c>
      <c r="F91" s="21" t="s">
        <v>180</v>
      </c>
      <c r="G91" s="21">
        <v>99120890</v>
      </c>
      <c r="H91" s="21" t="s">
        <v>89</v>
      </c>
      <c r="I91" s="21" t="s">
        <v>90</v>
      </c>
      <c r="J91" s="21">
        <v>2</v>
      </c>
      <c r="K91" s="3">
        <v>0</v>
      </c>
      <c r="L91" s="2"/>
      <c r="M91" s="3">
        <f>ROUND(K91*L91+K91,2)</f>
        <v>0</v>
      </c>
      <c r="N91" s="3">
        <f>ROUND(J91*K91,2)</f>
        <v>0</v>
      </c>
      <c r="O91" s="3">
        <f>ROUND(N91*L91,2)</f>
        <v>0</v>
      </c>
      <c r="P91" s="3">
        <f>ROUND(N91*L91+N91,2)</f>
        <v>0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s="12" customFormat="1" ht="22.5" customHeight="1">
      <c r="A92" s="21"/>
      <c r="B92" s="22" t="s">
        <v>173</v>
      </c>
      <c r="C92" s="21"/>
      <c r="D92" s="21"/>
      <c r="E92" s="21"/>
      <c r="F92" s="21"/>
      <c r="G92" s="21"/>
      <c r="H92" s="21"/>
      <c r="I92" s="21"/>
      <c r="J92" s="21"/>
      <c r="K92" s="23"/>
      <c r="L92" s="24"/>
      <c r="M92" s="22" t="s">
        <v>173</v>
      </c>
      <c r="N92" s="3">
        <f>SUM(N91)</f>
        <v>0</v>
      </c>
      <c r="O92" s="3">
        <f>SUM(O91)</f>
        <v>0</v>
      </c>
      <c r="P92" s="3">
        <f>SUM(P91)</f>
        <v>0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s="14" customFormat="1" ht="22.5" customHeight="1">
      <c r="A93" s="21">
        <v>58</v>
      </c>
      <c r="B93" s="22">
        <v>33</v>
      </c>
      <c r="C93" s="21" t="s">
        <v>172</v>
      </c>
      <c r="D93" s="21" t="s">
        <v>172</v>
      </c>
      <c r="E93" s="21" t="s">
        <v>184</v>
      </c>
      <c r="F93" s="21" t="s">
        <v>183</v>
      </c>
      <c r="G93" s="21">
        <v>4269</v>
      </c>
      <c r="H93" s="21" t="s">
        <v>89</v>
      </c>
      <c r="I93" s="21" t="s">
        <v>90</v>
      </c>
      <c r="J93" s="21">
        <v>2</v>
      </c>
      <c r="K93" s="3">
        <v>0</v>
      </c>
      <c r="L93" s="2"/>
      <c r="M93" s="3">
        <f>ROUND(K93*L93+K93,2)</f>
        <v>0</v>
      </c>
      <c r="N93" s="3">
        <f>ROUND(J93*K93,2)</f>
        <v>0</v>
      </c>
      <c r="O93" s="3">
        <f>ROUND(N93*L93,2)</f>
        <v>0</v>
      </c>
      <c r="P93" s="3">
        <f>ROUND(N93*L93+N93,2)</f>
        <v>0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12" customFormat="1" ht="22.5" customHeight="1">
      <c r="A94" s="21"/>
      <c r="B94" s="22" t="s">
        <v>174</v>
      </c>
      <c r="C94" s="21"/>
      <c r="D94" s="21"/>
      <c r="E94" s="21"/>
      <c r="F94" s="21"/>
      <c r="G94" s="21"/>
      <c r="H94" s="21"/>
      <c r="I94" s="21"/>
      <c r="J94" s="21"/>
      <c r="K94" s="23"/>
      <c r="L94" s="24"/>
      <c r="M94" s="22" t="s">
        <v>174</v>
      </c>
      <c r="N94" s="3">
        <f>SUM(N93)</f>
        <v>0</v>
      </c>
      <c r="O94" s="3">
        <f>SUM(O93)</f>
        <v>0</v>
      </c>
      <c r="P94" s="3">
        <f>SUM(P93)</f>
        <v>0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16" ht="22.5" customHeight="1">
      <c r="A95" s="21">
        <v>59</v>
      </c>
      <c r="B95" s="22">
        <v>34</v>
      </c>
      <c r="C95" s="21" t="s">
        <v>24</v>
      </c>
      <c r="D95" s="21" t="s">
        <v>24</v>
      </c>
      <c r="E95" s="21" t="s">
        <v>101</v>
      </c>
      <c r="F95" s="21" t="s">
        <v>59</v>
      </c>
      <c r="G95" s="21">
        <v>35174945</v>
      </c>
      <c r="H95" s="21" t="s">
        <v>89</v>
      </c>
      <c r="I95" s="21" t="s">
        <v>90</v>
      </c>
      <c r="J95" s="21">
        <v>2</v>
      </c>
      <c r="K95" s="3">
        <v>0</v>
      </c>
      <c r="L95" s="2"/>
      <c r="M95" s="3">
        <f>ROUND(K95*L95+K95,2)</f>
        <v>0</v>
      </c>
      <c r="N95" s="3">
        <v>0</v>
      </c>
      <c r="O95" s="3">
        <v>0</v>
      </c>
      <c r="P95" s="3">
        <v>0</v>
      </c>
    </row>
    <row r="96" spans="1:256" s="10" customFormat="1" ht="22.5" customHeight="1">
      <c r="A96" s="21"/>
      <c r="B96" s="22" t="s">
        <v>182</v>
      </c>
      <c r="C96" s="21"/>
      <c r="D96" s="21"/>
      <c r="E96" s="21"/>
      <c r="F96" s="21"/>
      <c r="G96" s="21"/>
      <c r="H96" s="21"/>
      <c r="I96" s="21"/>
      <c r="J96" s="21"/>
      <c r="K96" s="23"/>
      <c r="L96" s="24"/>
      <c r="M96" s="22" t="s">
        <v>182</v>
      </c>
      <c r="N96" s="3">
        <f>SUM(N95)</f>
        <v>0</v>
      </c>
      <c r="O96" s="3">
        <f>SUM(O95)</f>
        <v>0</v>
      </c>
      <c r="P96" s="3">
        <f>P95</f>
        <v>0</v>
      </c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</sheetData>
  <sheetProtection sheet="1" sort="0" autoFilter="0"/>
  <protectedRanges>
    <protectedRange sqref="K2:P96" name="ceny"/>
  </protectedRanges>
  <autoFilter ref="A1:P1"/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67" r:id="rId1"/>
  <headerFooter alignWithMargins="0">
    <oddHeader>&amp;L25/PNP/SW/2020&amp;C&amp;"Calibri,Standardowy"&amp;K000000formularz asortymentowo-cenowy&amp;Rzałacznik nr 1 do SIWZ</oddHeader>
    <oddFooter>&amp;C&amp;"Calibri,Regular"&amp;K000000Strona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user</cp:lastModifiedBy>
  <cp:lastPrinted>2020-09-24T11:34:38Z</cp:lastPrinted>
  <dcterms:created xsi:type="dcterms:W3CDTF">2020-05-07T10:30:23Z</dcterms:created>
  <dcterms:modified xsi:type="dcterms:W3CDTF">2020-09-24T11:34:45Z</dcterms:modified>
  <cp:category/>
  <cp:version/>
  <cp:contentType/>
  <cp:contentStatus/>
  <cp:revision>11</cp:revision>
</cp:coreProperties>
</file>